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84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3" i="5" l="1"/>
  <c r="H353" i="5" s="1"/>
  <c r="H352" i="5"/>
  <c r="G352" i="5"/>
  <c r="G351" i="5"/>
  <c r="H351" i="5" s="1"/>
  <c r="G350" i="5"/>
  <c r="H350" i="5" s="1"/>
  <c r="G349" i="5"/>
  <c r="H349" i="5" s="1"/>
  <c r="G348" i="5"/>
  <c r="H348" i="5" s="1"/>
  <c r="G347" i="5"/>
  <c r="H347" i="5" s="1"/>
  <c r="G346" i="5"/>
  <c r="H346" i="5" s="1"/>
  <c r="H345" i="5"/>
  <c r="G345" i="5"/>
  <c r="G344" i="5"/>
  <c r="H344" i="5" s="1"/>
  <c r="G343" i="5"/>
  <c r="H343" i="5" s="1"/>
  <c r="G342" i="5"/>
  <c r="H342" i="5" s="1"/>
  <c r="G341" i="5"/>
  <c r="H341" i="5" s="1"/>
  <c r="G340" i="5"/>
  <c r="H340" i="5" s="1"/>
  <c r="G339" i="5"/>
  <c r="H339" i="5" s="1"/>
  <c r="G338" i="5"/>
  <c r="H338" i="5" s="1"/>
  <c r="H337" i="5"/>
  <c r="G337" i="5"/>
  <c r="G336" i="5"/>
  <c r="H336" i="5" s="1"/>
  <c r="G335" i="5"/>
  <c r="H335" i="5" s="1"/>
  <c r="G334" i="5"/>
  <c r="H334" i="5" s="1"/>
  <c r="H333" i="5"/>
  <c r="G333" i="5"/>
  <c r="G332" i="5"/>
  <c r="H332" i="5" s="1"/>
  <c r="G331" i="5"/>
  <c r="H331" i="5" s="1"/>
  <c r="G330" i="5"/>
  <c r="H330" i="5" s="1"/>
  <c r="G329" i="5"/>
  <c r="H329" i="5" s="1"/>
  <c r="H328" i="5"/>
  <c r="G328" i="5"/>
  <c r="G327" i="5"/>
  <c r="H327" i="5" s="1"/>
  <c r="G326" i="5"/>
  <c r="H326" i="5" s="1"/>
  <c r="G325" i="5"/>
  <c r="H325" i="5" s="1"/>
  <c r="G324" i="5"/>
  <c r="H324" i="5" s="1"/>
  <c r="G323" i="5"/>
  <c r="H323" i="5" s="1"/>
  <c r="G322" i="5"/>
  <c r="H322" i="5" s="1"/>
  <c r="H321" i="5"/>
  <c r="G321" i="5"/>
  <c r="G320" i="5"/>
  <c r="H320" i="5" s="1"/>
  <c r="G319" i="5"/>
  <c r="H319" i="5" s="1"/>
  <c r="G318" i="5"/>
  <c r="H318" i="5" s="1"/>
  <c r="G317" i="5"/>
  <c r="H317" i="5" s="1"/>
  <c r="G316" i="5"/>
  <c r="H316" i="5" s="1"/>
  <c r="G315" i="5"/>
  <c r="H315" i="5" s="1"/>
  <c r="G314" i="5"/>
  <c r="H314" i="5" s="1"/>
  <c r="H313" i="5"/>
  <c r="G313" i="5"/>
  <c r="G312" i="5"/>
  <c r="H312" i="5" s="1"/>
  <c r="G311" i="5"/>
  <c r="H311" i="5" s="1"/>
  <c r="G310" i="5"/>
  <c r="H310" i="5" s="1"/>
  <c r="H309" i="5"/>
  <c r="G309" i="5"/>
  <c r="G308" i="5"/>
  <c r="H308" i="5" s="1"/>
  <c r="G307" i="5"/>
  <c r="H307" i="5" s="1"/>
  <c r="G306" i="5"/>
  <c r="H306" i="5" s="1"/>
  <c r="G305" i="5"/>
  <c r="H305" i="5" s="1"/>
  <c r="H304" i="5"/>
  <c r="G304" i="5"/>
  <c r="G303" i="5"/>
  <c r="H303" i="5" s="1"/>
  <c r="G302" i="5"/>
  <c r="H302" i="5" s="1"/>
  <c r="H301" i="5"/>
  <c r="G301" i="5"/>
  <c r="G300" i="5"/>
  <c r="H300" i="5" s="1"/>
  <c r="G299" i="5"/>
  <c r="H299" i="5" s="1"/>
  <c r="G298" i="5"/>
  <c r="H298" i="5" s="1"/>
  <c r="H297" i="5"/>
  <c r="G297" i="5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H289" i="5"/>
  <c r="G289" i="5"/>
  <c r="G288" i="5"/>
  <c r="H288" i="5" s="1"/>
  <c r="G287" i="5"/>
  <c r="H287" i="5" s="1"/>
  <c r="G286" i="5"/>
  <c r="H286" i="5" s="1"/>
  <c r="H285" i="5"/>
  <c r="G285" i="5"/>
  <c r="G284" i="5"/>
  <c r="H284" i="5" s="1"/>
  <c r="G283" i="5"/>
  <c r="H283" i="5" s="1"/>
  <c r="G282" i="5"/>
  <c r="H282" i="5" s="1"/>
  <c r="G281" i="5"/>
  <c r="H281" i="5" s="1"/>
  <c r="H280" i="5"/>
  <c r="G280" i="5"/>
  <c r="G279" i="5"/>
  <c r="H279" i="5" s="1"/>
  <c r="G278" i="5"/>
  <c r="H278" i="5" s="1"/>
  <c r="H277" i="5"/>
  <c r="G277" i="5"/>
  <c r="G276" i="5"/>
  <c r="H276" i="5" s="1"/>
  <c r="G275" i="5"/>
  <c r="H275" i="5" s="1"/>
  <c r="G274" i="5"/>
  <c r="H274" i="5" s="1"/>
  <c r="H273" i="5"/>
  <c r="G273" i="5"/>
  <c r="G272" i="5"/>
  <c r="H272" i="5" s="1"/>
  <c r="G271" i="5"/>
  <c r="H271" i="5" s="1"/>
  <c r="G270" i="5"/>
  <c r="H270" i="5" s="1"/>
  <c r="G269" i="5"/>
  <c r="H269" i="5" s="1"/>
  <c r="G268" i="5"/>
  <c r="H268" i="5" s="1"/>
  <c r="G267" i="5"/>
  <c r="H267" i="5" s="1"/>
  <c r="G266" i="5"/>
  <c r="H266" i="5" s="1"/>
  <c r="H265" i="5"/>
  <c r="G265" i="5"/>
  <c r="G264" i="5"/>
  <c r="H264" i="5" s="1"/>
  <c r="G263" i="5"/>
  <c r="H263" i="5" s="1"/>
  <c r="G262" i="5"/>
  <c r="H262" i="5" s="1"/>
  <c r="H261" i="5"/>
  <c r="G261" i="5"/>
  <c r="G260" i="5"/>
  <c r="H260" i="5" s="1"/>
  <c r="G259" i="5"/>
  <c r="H259" i="5" s="1"/>
  <c r="G258" i="5"/>
  <c r="H258" i="5" s="1"/>
  <c r="G257" i="5"/>
  <c r="H257" i="5" s="1"/>
  <c r="H256" i="5"/>
  <c r="G256" i="5"/>
  <c r="G255" i="5"/>
  <c r="H255" i="5" s="1"/>
  <c r="G254" i="5"/>
  <c r="H254" i="5" s="1"/>
  <c r="H253" i="5"/>
  <c r="G253" i="5"/>
  <c r="G252" i="5"/>
  <c r="H252" i="5" s="1"/>
  <c r="G251" i="5"/>
  <c r="H251" i="5" s="1"/>
  <c r="G250" i="5"/>
  <c r="H250" i="5" s="1"/>
  <c r="H249" i="5"/>
  <c r="G249" i="5"/>
  <c r="G248" i="5"/>
  <c r="H248" i="5" s="1"/>
  <c r="G247" i="5"/>
  <c r="H247" i="5" s="1"/>
  <c r="G246" i="5"/>
  <c r="H246" i="5" s="1"/>
  <c r="G245" i="5"/>
  <c r="H245" i="5" s="1"/>
  <c r="G244" i="5"/>
  <c r="H244" i="5" s="1"/>
  <c r="G243" i="5"/>
  <c r="H243" i="5" s="1"/>
  <c r="G242" i="5"/>
  <c r="H242" i="5" s="1"/>
  <c r="H241" i="5"/>
  <c r="G241" i="5"/>
  <c r="G240" i="5"/>
  <c r="H240" i="5" s="1"/>
  <c r="G239" i="5"/>
  <c r="H239" i="5" s="1"/>
  <c r="G238" i="5"/>
  <c r="H238" i="5" s="1"/>
  <c r="G237" i="5"/>
  <c r="H237" i="5" s="1"/>
  <c r="G236" i="5"/>
  <c r="H236" i="5" s="1"/>
  <c r="G235" i="5"/>
  <c r="H235" i="5" s="1"/>
  <c r="G234" i="5"/>
  <c r="H234" i="5" s="1"/>
  <c r="G233" i="5"/>
  <c r="H233" i="5" s="1"/>
  <c r="G232" i="5"/>
  <c r="H232" i="5" s="1"/>
  <c r="H231" i="5"/>
  <c r="G231" i="5"/>
  <c r="G230" i="5"/>
  <c r="H230" i="5" s="1"/>
  <c r="G229" i="5"/>
  <c r="H229" i="5" s="1"/>
  <c r="G228" i="5"/>
  <c r="H228" i="5" s="1"/>
  <c r="G227" i="5"/>
  <c r="H227" i="5" s="1"/>
  <c r="G226" i="5"/>
  <c r="H226" i="5" s="1"/>
  <c r="G225" i="5"/>
  <c r="H225" i="5" s="1"/>
  <c r="G224" i="5"/>
  <c r="H224" i="5" s="1"/>
  <c r="H223" i="5"/>
  <c r="G223" i="5"/>
  <c r="G222" i="5"/>
  <c r="H222" i="5" s="1"/>
  <c r="G221" i="5"/>
  <c r="H221" i="5" s="1"/>
  <c r="G220" i="5"/>
  <c r="H220" i="5" s="1"/>
  <c r="G219" i="5"/>
  <c r="H219" i="5" s="1"/>
  <c r="G218" i="5"/>
  <c r="H218" i="5" s="1"/>
  <c r="H217" i="5"/>
  <c r="G217" i="5"/>
  <c r="G216" i="5"/>
  <c r="H216" i="5" s="1"/>
  <c r="G215" i="5"/>
  <c r="H215" i="5" s="1"/>
  <c r="G214" i="5"/>
  <c r="H214" i="5" s="1"/>
  <c r="H213" i="5"/>
  <c r="G213" i="5"/>
  <c r="G212" i="5"/>
  <c r="H212" i="5" s="1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H205" i="5"/>
  <c r="G205" i="5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H195" i="5"/>
  <c r="G195" i="5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H187" i="5"/>
  <c r="G187" i="5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H177" i="5"/>
  <c r="G177" i="5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H169" i="5"/>
  <c r="G169" i="5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H159" i="5"/>
  <c r="G159" i="5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H151" i="5"/>
  <c r="G151" i="5"/>
  <c r="G150" i="5"/>
  <c r="H150" i="5" s="1"/>
  <c r="G149" i="5"/>
  <c r="H149" i="5" s="1"/>
  <c r="G148" i="5"/>
  <c r="H148" i="5" s="1"/>
  <c r="G147" i="5"/>
  <c r="H147" i="5" s="1"/>
  <c r="G146" i="5"/>
  <c r="H146" i="5" s="1"/>
  <c r="H145" i="5"/>
  <c r="G145" i="5"/>
  <c r="G144" i="5"/>
  <c r="H144" i="5" s="1"/>
  <c r="G143" i="5"/>
  <c r="H143" i="5" s="1"/>
  <c r="G142" i="5"/>
  <c r="H142" i="5" s="1"/>
  <c r="H141" i="5"/>
  <c r="G141" i="5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H133" i="5"/>
  <c r="G133" i="5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H123" i="5"/>
  <c r="G123" i="5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H115" i="5"/>
  <c r="G115" i="5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H105" i="5"/>
  <c r="G105" i="5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H97" i="5"/>
  <c r="G97" i="5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H87" i="5"/>
  <c r="G87" i="5"/>
  <c r="G86" i="5"/>
  <c r="H86" i="5" s="1"/>
  <c r="G85" i="5"/>
  <c r="H85" i="5" s="1"/>
  <c r="G84" i="5"/>
  <c r="H84" i="5" s="1"/>
  <c r="G83" i="5"/>
  <c r="H83" i="5" s="1"/>
  <c r="G82" i="5"/>
  <c r="H82" i="5" s="1"/>
  <c r="H81" i="5"/>
  <c r="G81" i="5"/>
  <c r="G80" i="5"/>
  <c r="H80" i="5" s="1"/>
  <c r="H79" i="5"/>
  <c r="G79" i="5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H69" i="5"/>
  <c r="G69" i="5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H61" i="5"/>
  <c r="G61" i="5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H51" i="5"/>
  <c r="G51" i="5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H43" i="5"/>
  <c r="G43" i="5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H33" i="5"/>
  <c r="G33" i="5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H25" i="5"/>
  <c r="G25" i="5"/>
  <c r="G24" i="5"/>
  <c r="H24" i="5" s="1"/>
  <c r="G23" i="5"/>
  <c r="H23" i="5" s="1"/>
  <c r="G22" i="5"/>
  <c r="H22" i="5" s="1"/>
  <c r="G21" i="5"/>
  <c r="H21" i="5" s="1"/>
  <c r="G20" i="5"/>
  <c r="H20" i="5" s="1"/>
  <c r="H19" i="5"/>
  <c r="G19" i="5"/>
  <c r="G18" i="5"/>
  <c r="H18" i="5" s="1"/>
  <c r="G17" i="5"/>
  <c r="H17" i="5" s="1"/>
  <c r="G16" i="5"/>
  <c r="H16" i="5" s="1"/>
  <c r="H15" i="5"/>
  <c r="G15" i="5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H7" i="5"/>
  <c r="G7" i="5"/>
  <c r="G6" i="5"/>
  <c r="H6" i="5" s="1"/>
  <c r="G5" i="5"/>
  <c r="H5" i="5" s="1"/>
  <c r="G4" i="5"/>
  <c r="H4" i="5" s="1"/>
  <c r="C1" i="5"/>
  <c r="B16" i="1" s="1"/>
  <c r="B1" i="5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G343" i="4"/>
  <c r="H343" i="4" s="1"/>
  <c r="G342" i="4"/>
  <c r="H342" i="4" s="1"/>
  <c r="G341" i="4"/>
  <c r="H341" i="4" s="1"/>
  <c r="G340" i="4"/>
  <c r="H340" i="4" s="1"/>
  <c r="G339" i="4"/>
  <c r="H339" i="4" s="1"/>
  <c r="G338" i="4"/>
  <c r="H338" i="4" s="1"/>
  <c r="G337" i="4"/>
  <c r="H337" i="4" s="1"/>
  <c r="G336" i="4"/>
  <c r="H336" i="4" s="1"/>
  <c r="G335" i="4"/>
  <c r="H335" i="4" s="1"/>
  <c r="H334" i="4"/>
  <c r="G334" i="4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G313" i="4"/>
  <c r="H313" i="4" s="1"/>
  <c r="G312" i="4"/>
  <c r="H312" i="4" s="1"/>
  <c r="G311" i="4"/>
  <c r="H311" i="4" s="1"/>
  <c r="G310" i="4"/>
  <c r="H310" i="4" s="1"/>
  <c r="G309" i="4"/>
  <c r="H309" i="4" s="1"/>
  <c r="G308" i="4"/>
  <c r="H308" i="4" s="1"/>
  <c r="G307" i="4"/>
  <c r="H307" i="4" s="1"/>
  <c r="G306" i="4"/>
  <c r="H306" i="4" s="1"/>
  <c r="G305" i="4"/>
  <c r="H305" i="4" s="1"/>
  <c r="H304" i="4"/>
  <c r="G304" i="4"/>
  <c r="G303" i="4"/>
  <c r="H303" i="4" s="1"/>
  <c r="G302" i="4"/>
  <c r="H302" i="4" s="1"/>
  <c r="G301" i="4"/>
  <c r="H301" i="4" s="1"/>
  <c r="G300" i="4"/>
  <c r="H300" i="4" s="1"/>
  <c r="G299" i="4"/>
  <c r="H299" i="4" s="1"/>
  <c r="H298" i="4"/>
  <c r="G298" i="4"/>
  <c r="G297" i="4"/>
  <c r="H297" i="4" s="1"/>
  <c r="G296" i="4"/>
  <c r="H296" i="4" s="1"/>
  <c r="G295" i="4"/>
  <c r="H295" i="4" s="1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G271" i="4"/>
  <c r="H271" i="4" s="1"/>
  <c r="G270" i="4"/>
  <c r="H270" i="4" s="1"/>
  <c r="G269" i="4"/>
  <c r="H269" i="4" s="1"/>
  <c r="H268" i="4"/>
  <c r="G268" i="4"/>
  <c r="G267" i="4"/>
  <c r="H267" i="4" s="1"/>
  <c r="G266" i="4"/>
  <c r="H266" i="4" s="1"/>
  <c r="G265" i="4"/>
  <c r="H265" i="4" s="1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G241" i="4"/>
  <c r="H241" i="4" s="1"/>
  <c r="G240" i="4"/>
  <c r="H240" i="4" s="1"/>
  <c r="G239" i="4"/>
  <c r="H239" i="4" s="1"/>
  <c r="H238" i="4"/>
  <c r="G238" i="4"/>
  <c r="G237" i="4"/>
  <c r="H237" i="4" s="1"/>
  <c r="G236" i="4"/>
  <c r="H236" i="4" s="1"/>
  <c r="G235" i="4"/>
  <c r="H235" i="4" s="1"/>
  <c r="G234" i="4"/>
  <c r="H234" i="4" s="1"/>
  <c r="G233" i="4"/>
  <c r="H233" i="4" s="1"/>
  <c r="G232" i="4"/>
  <c r="H232" i="4" s="1"/>
  <c r="G231" i="4"/>
  <c r="H231" i="4" s="1"/>
  <c r="G230" i="4"/>
  <c r="H230" i="4" s="1"/>
  <c r="G229" i="4"/>
  <c r="H229" i="4" s="1"/>
  <c r="G228" i="4"/>
  <c r="H228" i="4" s="1"/>
  <c r="G227" i="4"/>
  <c r="H227" i="4" s="1"/>
  <c r="H226" i="4"/>
  <c r="G226" i="4"/>
  <c r="G225" i="4"/>
  <c r="H225" i="4" s="1"/>
  <c r="G224" i="4"/>
  <c r="H224" i="4" s="1"/>
  <c r="G223" i="4"/>
  <c r="H223" i="4" s="1"/>
  <c r="G222" i="4"/>
  <c r="H222" i="4" s="1"/>
  <c r="G221" i="4"/>
  <c r="H221" i="4" s="1"/>
  <c r="H220" i="4"/>
  <c r="G220" i="4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G199" i="4"/>
  <c r="H199" i="4" s="1"/>
  <c r="G198" i="4"/>
  <c r="H198" i="4" s="1"/>
  <c r="G197" i="4"/>
  <c r="H197" i="4" s="1"/>
  <c r="G196" i="4"/>
  <c r="H196" i="4" s="1"/>
  <c r="G195" i="4"/>
  <c r="H195" i="4" s="1"/>
  <c r="G194" i="4"/>
  <c r="H194" i="4" s="1"/>
  <c r="G193" i="4"/>
  <c r="H193" i="4" s="1"/>
  <c r="G192" i="4"/>
  <c r="H192" i="4" s="1"/>
  <c r="G191" i="4"/>
  <c r="H191" i="4" s="1"/>
  <c r="H190" i="4"/>
  <c r="G190" i="4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3" i="4"/>
  <c r="H163" i="4" s="1"/>
  <c r="G162" i="4"/>
  <c r="H162" i="4" s="1"/>
  <c r="G161" i="4"/>
  <c r="H161" i="4" s="1"/>
  <c r="H160" i="4"/>
  <c r="G160" i="4"/>
  <c r="G159" i="4"/>
  <c r="H159" i="4" s="1"/>
  <c r="G158" i="4"/>
  <c r="H158" i="4" s="1"/>
  <c r="G157" i="4"/>
  <c r="H157" i="4" s="1"/>
  <c r="G156" i="4"/>
  <c r="H156" i="4" s="1"/>
  <c r="G155" i="4"/>
  <c r="H155" i="4" s="1"/>
  <c r="H154" i="4"/>
  <c r="G154" i="4"/>
  <c r="G153" i="4"/>
  <c r="H153" i="4" s="1"/>
  <c r="G152" i="4"/>
  <c r="H152" i="4" s="1"/>
  <c r="G151" i="4"/>
  <c r="H151" i="4" s="1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H88" i="4"/>
  <c r="G88" i="4"/>
  <c r="G87" i="4"/>
  <c r="H87" i="4" s="1"/>
  <c r="G86" i="4"/>
  <c r="H86" i="4" s="1"/>
  <c r="G85" i="4"/>
  <c r="H85" i="4" s="1"/>
  <c r="G84" i="4"/>
  <c r="H84" i="4" s="1"/>
  <c r="G83" i="4"/>
  <c r="H83" i="4" s="1"/>
  <c r="H82" i="4"/>
  <c r="G82" i="4"/>
  <c r="G81" i="4"/>
  <c r="H81" i="4" s="1"/>
  <c r="G80" i="4"/>
  <c r="H80" i="4" s="1"/>
  <c r="G79" i="4"/>
  <c r="H79" i="4" s="1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H10" i="4"/>
  <c r="G10" i="4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C1" i="4"/>
  <c r="B1" i="4"/>
  <c r="G353" i="3"/>
  <c r="H353" i="3" s="1"/>
  <c r="G352" i="3"/>
  <c r="H352" i="3" s="1"/>
  <c r="H351" i="3"/>
  <c r="G351" i="3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H338" i="3"/>
  <c r="G338" i="3"/>
  <c r="G337" i="3"/>
  <c r="H337" i="3" s="1"/>
  <c r="G336" i="3"/>
  <c r="H336" i="3" s="1"/>
  <c r="H335" i="3"/>
  <c r="G335" i="3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H327" i="3"/>
  <c r="G327" i="3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H314" i="3"/>
  <c r="G314" i="3"/>
  <c r="G313" i="3"/>
  <c r="H313" i="3" s="1"/>
  <c r="G312" i="3"/>
  <c r="H312" i="3" s="1"/>
  <c r="H311" i="3"/>
  <c r="G311" i="3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H303" i="3"/>
  <c r="G303" i="3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H290" i="3"/>
  <c r="G290" i="3"/>
  <c r="G289" i="3"/>
  <c r="H289" i="3" s="1"/>
  <c r="G288" i="3"/>
  <c r="H288" i="3" s="1"/>
  <c r="H287" i="3"/>
  <c r="G287" i="3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H279" i="3"/>
  <c r="G279" i="3"/>
  <c r="H278" i="3"/>
  <c r="G278" i="3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H266" i="3"/>
  <c r="G266" i="3"/>
  <c r="G265" i="3"/>
  <c r="H265" i="3" s="1"/>
  <c r="G264" i="3"/>
  <c r="H264" i="3" s="1"/>
  <c r="H263" i="3"/>
  <c r="G263" i="3"/>
  <c r="G262" i="3"/>
  <c r="H262" i="3" s="1"/>
  <c r="G261" i="3"/>
  <c r="H261" i="3" s="1"/>
  <c r="H260" i="3"/>
  <c r="G260" i="3"/>
  <c r="G259" i="3"/>
  <c r="H259" i="3" s="1"/>
  <c r="G258" i="3"/>
  <c r="H258" i="3" s="1"/>
  <c r="G257" i="3"/>
  <c r="H257" i="3" s="1"/>
  <c r="G256" i="3"/>
  <c r="H256" i="3" s="1"/>
  <c r="H255" i="3"/>
  <c r="G255" i="3"/>
  <c r="H254" i="3"/>
  <c r="G254" i="3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H242" i="3"/>
  <c r="G242" i="3"/>
  <c r="G241" i="3"/>
  <c r="H241" i="3" s="1"/>
  <c r="G240" i="3"/>
  <c r="H240" i="3" s="1"/>
  <c r="H239" i="3"/>
  <c r="G239" i="3"/>
  <c r="G238" i="3"/>
  <c r="H238" i="3" s="1"/>
  <c r="G237" i="3"/>
  <c r="H237" i="3" s="1"/>
  <c r="H236" i="3"/>
  <c r="G236" i="3"/>
  <c r="G235" i="3"/>
  <c r="H235" i="3" s="1"/>
  <c r="G234" i="3"/>
  <c r="H234" i="3" s="1"/>
  <c r="H233" i="3"/>
  <c r="G233" i="3"/>
  <c r="G232" i="3"/>
  <c r="H232" i="3" s="1"/>
  <c r="H231" i="3"/>
  <c r="G231" i="3"/>
  <c r="H230" i="3"/>
  <c r="G230" i="3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H218" i="3"/>
  <c r="G218" i="3"/>
  <c r="G217" i="3"/>
  <c r="H217" i="3" s="1"/>
  <c r="G216" i="3"/>
  <c r="H216" i="3" s="1"/>
  <c r="H215" i="3"/>
  <c r="G215" i="3"/>
  <c r="G214" i="3"/>
  <c r="H214" i="3" s="1"/>
  <c r="G213" i="3"/>
  <c r="H213" i="3" s="1"/>
  <c r="H212" i="3"/>
  <c r="G212" i="3"/>
  <c r="G211" i="3"/>
  <c r="H211" i="3" s="1"/>
  <c r="G210" i="3"/>
  <c r="H210" i="3" s="1"/>
  <c r="G209" i="3"/>
  <c r="H209" i="3" s="1"/>
  <c r="G208" i="3"/>
  <c r="H208" i="3" s="1"/>
  <c r="H207" i="3"/>
  <c r="G207" i="3"/>
  <c r="H206" i="3"/>
  <c r="G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H194" i="3"/>
  <c r="G194" i="3"/>
  <c r="G193" i="3"/>
  <c r="H193" i="3" s="1"/>
  <c r="G192" i="3"/>
  <c r="H192" i="3" s="1"/>
  <c r="H191" i="3"/>
  <c r="G191" i="3"/>
  <c r="G190" i="3"/>
  <c r="H190" i="3" s="1"/>
  <c r="G189" i="3"/>
  <c r="H189" i="3" s="1"/>
  <c r="H188" i="3"/>
  <c r="G188" i="3"/>
  <c r="G187" i="3"/>
  <c r="H187" i="3" s="1"/>
  <c r="G186" i="3"/>
  <c r="H186" i="3" s="1"/>
  <c r="G185" i="3"/>
  <c r="H185" i="3" s="1"/>
  <c r="G184" i="3"/>
  <c r="H184" i="3" s="1"/>
  <c r="H183" i="3"/>
  <c r="G183" i="3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H170" i="3"/>
  <c r="G170" i="3"/>
  <c r="G169" i="3"/>
  <c r="H169" i="3" s="1"/>
  <c r="G168" i="3"/>
  <c r="H168" i="3" s="1"/>
  <c r="H167" i="3"/>
  <c r="G167" i="3"/>
  <c r="G166" i="3"/>
  <c r="H166" i="3" s="1"/>
  <c r="G165" i="3"/>
  <c r="H165" i="3" s="1"/>
  <c r="H164" i="3"/>
  <c r="G164" i="3"/>
  <c r="G163" i="3"/>
  <c r="H163" i="3" s="1"/>
  <c r="G162" i="3"/>
  <c r="H162" i="3" s="1"/>
  <c r="G161" i="3"/>
  <c r="H161" i="3" s="1"/>
  <c r="G160" i="3"/>
  <c r="H160" i="3" s="1"/>
  <c r="H159" i="3"/>
  <c r="G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H146" i="3"/>
  <c r="G146" i="3"/>
  <c r="G145" i="3"/>
  <c r="H145" i="3" s="1"/>
  <c r="G144" i="3"/>
  <c r="H144" i="3" s="1"/>
  <c r="H143" i="3"/>
  <c r="G143" i="3"/>
  <c r="G142" i="3"/>
  <c r="H142" i="3" s="1"/>
  <c r="G141" i="3"/>
  <c r="H141" i="3" s="1"/>
  <c r="H140" i="3"/>
  <c r="G140" i="3"/>
  <c r="G139" i="3"/>
  <c r="H139" i="3" s="1"/>
  <c r="G138" i="3"/>
  <c r="H138" i="3" s="1"/>
  <c r="G137" i="3"/>
  <c r="H137" i="3" s="1"/>
  <c r="G136" i="3"/>
  <c r="H136" i="3" s="1"/>
  <c r="H135" i="3"/>
  <c r="G135" i="3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H122" i="3"/>
  <c r="G122" i="3"/>
  <c r="G121" i="3"/>
  <c r="H121" i="3" s="1"/>
  <c r="G120" i="3"/>
  <c r="H120" i="3" s="1"/>
  <c r="H119" i="3"/>
  <c r="G119" i="3"/>
  <c r="G118" i="3"/>
  <c r="H118" i="3" s="1"/>
  <c r="G117" i="3"/>
  <c r="H117" i="3" s="1"/>
  <c r="H116" i="3"/>
  <c r="G116" i="3"/>
  <c r="G115" i="3"/>
  <c r="H115" i="3" s="1"/>
  <c r="G114" i="3"/>
  <c r="H114" i="3" s="1"/>
  <c r="G113" i="3"/>
  <c r="H113" i="3" s="1"/>
  <c r="G112" i="3"/>
  <c r="H112" i="3" s="1"/>
  <c r="H111" i="3"/>
  <c r="G111" i="3"/>
  <c r="H110" i="3"/>
  <c r="G110" i="3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H95" i="3"/>
  <c r="G95" i="3"/>
  <c r="G94" i="3"/>
  <c r="H94" i="3" s="1"/>
  <c r="G93" i="3"/>
  <c r="H93" i="3" s="1"/>
  <c r="H92" i="3"/>
  <c r="G92" i="3"/>
  <c r="G91" i="3"/>
  <c r="H91" i="3" s="1"/>
  <c r="G90" i="3"/>
  <c r="H90" i="3" s="1"/>
  <c r="G89" i="3"/>
  <c r="H89" i="3" s="1"/>
  <c r="G88" i="3"/>
  <c r="H88" i="3" s="1"/>
  <c r="H87" i="3"/>
  <c r="G87" i="3"/>
  <c r="H86" i="3"/>
  <c r="G86" i="3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H71" i="3"/>
  <c r="G71" i="3"/>
  <c r="G70" i="3"/>
  <c r="H70" i="3" s="1"/>
  <c r="G69" i="3"/>
  <c r="H69" i="3" s="1"/>
  <c r="H68" i="3"/>
  <c r="G68" i="3"/>
  <c r="G67" i="3"/>
  <c r="H67" i="3" s="1"/>
  <c r="G66" i="3"/>
  <c r="H66" i="3" s="1"/>
  <c r="G65" i="3"/>
  <c r="H65" i="3" s="1"/>
  <c r="G64" i="3"/>
  <c r="H64" i="3" s="1"/>
  <c r="H63" i="3"/>
  <c r="G63" i="3"/>
  <c r="H62" i="3"/>
  <c r="G62" i="3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H26" i="3"/>
  <c r="G26" i="3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" i="2"/>
  <c r="B13" i="1" s="1"/>
  <c r="B1" i="2"/>
  <c r="C13" i="1" s="1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H335" i="2"/>
  <c r="G335" i="2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H328" i="2"/>
  <c r="G328" i="2"/>
  <c r="G327" i="2"/>
  <c r="H327" i="2" s="1"/>
  <c r="G326" i="2"/>
  <c r="H326" i="2" s="1"/>
  <c r="G325" i="2"/>
  <c r="H325" i="2" s="1"/>
  <c r="G324" i="2"/>
  <c r="H324" i="2" s="1"/>
  <c r="H323" i="2"/>
  <c r="G323" i="2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H251" i="2"/>
  <c r="G251" i="2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H179" i="2" s="1"/>
  <c r="G178" i="2"/>
  <c r="G177" i="2"/>
  <c r="G176" i="2"/>
  <c r="H176" i="2" s="1"/>
  <c r="G175" i="2"/>
  <c r="G174" i="2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H34" i="2" s="1"/>
  <c r="G33" i="2"/>
  <c r="G32" i="2"/>
  <c r="H32" i="2" s="1"/>
  <c r="G31" i="2"/>
  <c r="H31" i="2" s="1"/>
  <c r="G30" i="2"/>
  <c r="H30" i="2" s="1"/>
  <c r="G29" i="2"/>
  <c r="G28" i="2"/>
  <c r="H28" i="2" s="1"/>
  <c r="G27" i="2"/>
  <c r="H27" i="2" s="1"/>
  <c r="G26" i="2"/>
  <c r="G25" i="2"/>
  <c r="G24" i="2"/>
  <c r="H24" i="2" s="1"/>
  <c r="G23" i="2"/>
  <c r="H23" i="2" s="1"/>
  <c r="G22" i="2"/>
  <c r="H22" i="2" s="1"/>
  <c r="G21" i="2"/>
  <c r="H21" i="2" s="1"/>
  <c r="G20" i="2"/>
  <c r="H20" i="2"/>
  <c r="G19" i="2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H203" i="2"/>
  <c r="H202" i="2"/>
  <c r="H199" i="2"/>
  <c r="H198" i="2"/>
  <c r="H197" i="2"/>
  <c r="H193" i="2"/>
  <c r="H189" i="2"/>
  <c r="H187" i="2"/>
  <c r="H183" i="2"/>
  <c r="H182" i="2"/>
  <c r="H181" i="2"/>
  <c r="H178" i="2"/>
  <c r="H177" i="2"/>
  <c r="H175" i="2"/>
  <c r="H174" i="2"/>
  <c r="H170" i="2"/>
  <c r="H167" i="2"/>
  <c r="H163" i="2"/>
  <c r="H161" i="2"/>
  <c r="H159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29" i="2"/>
  <c r="H125" i="2"/>
  <c r="H122" i="2"/>
  <c r="H121" i="2"/>
  <c r="H119" i="2"/>
  <c r="H114" i="2"/>
  <c r="H113" i="2"/>
  <c r="H111" i="2"/>
  <c r="H110" i="2"/>
  <c r="H107" i="2"/>
  <c r="H106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7" i="2"/>
  <c r="H66" i="2"/>
  <c r="H65" i="2"/>
  <c r="H63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3" i="2"/>
  <c r="H29" i="2"/>
  <c r="H26" i="2"/>
  <c r="H25" i="2"/>
  <c r="H19" i="2"/>
  <c r="H11" i="2"/>
  <c r="H1" i="2" l="1"/>
  <c r="C14" i="1"/>
  <c r="C9" i="1" s="1"/>
  <c r="H1" i="4"/>
  <c r="G1" i="4" s="1"/>
  <c r="G1" i="5"/>
  <c r="D16" i="1" s="1"/>
  <c r="C16" i="1"/>
  <c r="H1" i="5"/>
  <c r="H1" i="3"/>
  <c r="G1" i="3" s="1"/>
  <c r="D14" i="1" s="1"/>
  <c r="A9" i="1"/>
  <c r="E9" i="1" l="1"/>
  <c r="G1" i="2"/>
  <c r="D13" i="1" s="1"/>
</calcChain>
</file>

<file path=xl/sharedStrings.xml><?xml version="1.0" encoding="utf-8"?>
<sst xmlns="http://schemas.openxmlformats.org/spreadsheetml/2006/main" count="131" uniqueCount="105">
  <si>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</si>
  <si>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</si>
  <si>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</si>
  <si>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</si>
  <si>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</si>
  <si>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</si>
  <si>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</si>
  <si>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</si>
  <si>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</si>
  <si>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</si>
  <si>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</si>
  <si>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</si>
  <si>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</si>
  <si>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</si>
  <si>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</si>
  <si>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</si>
  <si>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</si>
  <si>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</si>
  <si>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</si>
  <si>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</si>
  <si>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MONTE AMIATA</t>
  </si>
  <si>
    <t>20089 ROZZANO (MI) VIA LAMBRO, 92 C.F. 97722520158 C.M. MIIC8GG00C</t>
  </si>
  <si>
    <t>5050/PA del 31/12/2022</t>
  </si>
  <si>
    <t>817 FP del 20/10/2022</t>
  </si>
  <si>
    <t>6 del 18/01/2023</t>
  </si>
  <si>
    <t>7 del 18/01/2023</t>
  </si>
  <si>
    <t>8Z00115341 del 09/02/2023</t>
  </si>
  <si>
    <t>8Z00118112 del 09/02/2023</t>
  </si>
  <si>
    <t>8Z00117278 del 09/02/2023</t>
  </si>
  <si>
    <t>8Z00114293 del 09/02/2023</t>
  </si>
  <si>
    <t>1023012495 del 23/01/2023</t>
  </si>
  <si>
    <t>9 del 02/02/2023</t>
  </si>
  <si>
    <t>151/PA del 31/01/2023</t>
  </si>
  <si>
    <t>2023-PA/26 del 21/02/2023</t>
  </si>
  <si>
    <t>2023000132 del 14/02/2023</t>
  </si>
  <si>
    <t>1010817003 del 31/01/2023</t>
  </si>
  <si>
    <t>1010819926 del 21/02/2023</t>
  </si>
  <si>
    <t>281/PA del 21/02/2023</t>
  </si>
  <si>
    <t>A20020231000002206 del 04/02/2023</t>
  </si>
  <si>
    <t>FPA 1/23 del 22/02/2023</t>
  </si>
  <si>
    <t>611/PA del 23/02/2023</t>
  </si>
  <si>
    <t>230513/E del 20/02/2023</t>
  </si>
  <si>
    <t>11/S del 01/03/2023</t>
  </si>
  <si>
    <t>132 del 16/03/2023</t>
  </si>
  <si>
    <t>773/EL del 17/03/2023</t>
  </si>
  <si>
    <t>235/PA del 27/10/2022</t>
  </si>
  <si>
    <t>26 20006 del 26/09/2022</t>
  </si>
  <si>
    <t>28 20006 del 07/10/2022</t>
  </si>
  <si>
    <t>E/147 del 01/03/2023</t>
  </si>
  <si>
    <t>E/179 del 09/03/2023</t>
  </si>
  <si>
    <t>1023064383 del 04/03/2023</t>
  </si>
  <si>
    <t>536/PA del 31/03/2023</t>
  </si>
  <si>
    <t>1227/FVIDF del 03/04/2023</t>
  </si>
  <si>
    <t>1636/EG del 04/04/2023</t>
  </si>
  <si>
    <t>1686/ME del 04/04/2023</t>
  </si>
  <si>
    <t>602/2023 del 05/04/2023</t>
  </si>
  <si>
    <t>2061/A/2023 del 31/03/2023</t>
  </si>
  <si>
    <t>2060/A/2023 del 31/03/2023</t>
  </si>
  <si>
    <t>2063/A/2023 del 31/03/2023</t>
  </si>
  <si>
    <t>2059/A/2023 del 31/03/2023</t>
  </si>
  <si>
    <t>2062/A/2023 del 31/03/2023</t>
  </si>
  <si>
    <t>119 del 18/04/2023</t>
  </si>
  <si>
    <t>PA_390/2023 del 14/04/2023</t>
  </si>
  <si>
    <t>8Z00281314 del 12/04/2023</t>
  </si>
  <si>
    <t>8Z00283345 del 12/04/2023</t>
  </si>
  <si>
    <t>8Z00281067 del 12/04/2023</t>
  </si>
  <si>
    <t>8Z00281714 del 12/04/2023</t>
  </si>
  <si>
    <t>3038/01 del 29/04/2023</t>
  </si>
  <si>
    <t>00142/99 del 28/04/2023</t>
  </si>
  <si>
    <t>43833 del 27/04/2023</t>
  </si>
  <si>
    <t>43834 del 27/04/2023</t>
  </si>
  <si>
    <t>115 del 28/04/2023</t>
  </si>
  <si>
    <t>1010833283 del 28/04/2023</t>
  </si>
  <si>
    <t>5/PA/2023 del 08/05/2023</t>
  </si>
  <si>
    <t>V3-14257 del 02/05/2023</t>
  </si>
  <si>
    <t>1023120237 del 02/05/2023</t>
  </si>
  <si>
    <t>166 del 10/05/2023</t>
  </si>
  <si>
    <t>E/443 del 16/05/2023</t>
  </si>
  <si>
    <t>E/476 del 22/05/2023</t>
  </si>
  <si>
    <t>00184/99 del 15/05/2023</t>
  </si>
  <si>
    <t>173 del 12/05/2023</t>
  </si>
  <si>
    <t>E/91 del 19/05/2023</t>
  </si>
  <si>
    <t>A20020231000014122 del 18/05/2023</t>
  </si>
  <si>
    <t>6/PA/2023 del 22/05/2023</t>
  </si>
  <si>
    <t>1010837253 del 23/05/2023</t>
  </si>
  <si>
    <t>00220/terpa/2023 del 17/05/2023</t>
  </si>
  <si>
    <t>00203/99 del 26/05/2023</t>
  </si>
  <si>
    <t>1790/PA del 19/06/2023</t>
  </si>
  <si>
    <t>8Z00430247 del 10/06/2023</t>
  </si>
  <si>
    <t>8Z00434205 del 10/06/2023</t>
  </si>
  <si>
    <t>8Z00431972 del 10/06/2023</t>
  </si>
  <si>
    <t>8Z00434176 del 10/06/2023</t>
  </si>
  <si>
    <t>60/03 del 08/06/2023</t>
  </si>
  <si>
    <t>213 del 01/06/2023</t>
  </si>
  <si>
    <t>FATTPA 2_23 del 05/06/2023</t>
  </si>
  <si>
    <t>00000023291 del 31/05/2023</t>
  </si>
  <si>
    <t>00258/terpa/2023 del 24/05/2023</t>
  </si>
  <si>
    <t>1023151384 del 01/06/2023</t>
  </si>
  <si>
    <t>V3-17795 del 30/05/2023</t>
  </si>
  <si>
    <t>V3-18027 del 31/05/2023</t>
  </si>
  <si>
    <t>61/PA del 30/05/2023</t>
  </si>
  <si>
    <t>3732/A/2023 del 31/05/2023</t>
  </si>
  <si>
    <t>EFAT/2023/1288 del 06/06/2023</t>
  </si>
  <si>
    <t>40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</si>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</sst>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=""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G23" sqref="G23:G24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2023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83</v>
      </c>
      <c r="B9" s="35"/>
      <c r="C9" s="34">
        <f>SUM(C13:C16)</f>
        <v>199893.8</v>
      </c>
      <c r="D9" s="35"/>
      <c r="E9" s="40">
        <f>('Trimestre 1'!H1+'Trimestre 2'!H1+'Trimestre 3'!H1+'Trimestre 4'!H1)/C9</f>
        <v>59.012294878580533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7.2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>
        <f>'Trimestre 1'!C1</f>
        <v>25</v>
      </c>
      <c r="C13" s="29">
        <f>'Trimestre 1'!B1</f>
        <v>37169.949999999997</v>
      </c>
      <c r="D13" s="29">
        <f>'Trimestre 1'!G1</f>
        <v>-21.365537214873843</v>
      </c>
      <c r="E13" s="29">
        <v>218040.08</v>
      </c>
      <c r="F13" s="33" t="s">
        <v>103</v>
      </c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>
        <f>'Trimestre 2'!C1</f>
        <v>58</v>
      </c>
      <c r="C14" s="29">
        <f>'Trimestre 2'!B1</f>
        <v>162723.85</v>
      </c>
      <c r="D14" s="29">
        <f>'Trimestre 2'!G1</f>
        <v>77.372479940709368</v>
      </c>
      <c r="E14" s="29">
        <v>25123.97</v>
      </c>
      <c r="F14" s="33" t="s">
        <v>104</v>
      </c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>
        <v>0</v>
      </c>
      <c r="C15" s="29">
        <v>0</v>
      </c>
      <c r="D15" s="29">
        <v>0</v>
      </c>
      <c r="E15" s="29"/>
      <c r="F15" s="33"/>
    </row>
    <row r="16" spans="1:11" ht="21.75" customHeight="1" x14ac:dyDescent="0.25">
      <c r="A16" s="28" t="s">
        <v>16</v>
      </c>
      <c r="B16" s="17">
        <f>'Trimestre 4'!C1</f>
        <v>0</v>
      </c>
      <c r="C16" s="29">
        <f>'Trimestre 4'!B1</f>
        <v>0</v>
      </c>
      <c r="D16" s="29">
        <f>'Trimestre 4'!G1</f>
        <v>0</v>
      </c>
      <c r="E16" s="29"/>
      <c r="F16" s="33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37169.949999999997</v>
      </c>
      <c r="C1">
        <f>COUNTA(A4:A353)</f>
        <v>25</v>
      </c>
      <c r="G1" s="16">
        <f>IF(B1&lt;&gt;0,H1/B1,0)</f>
        <v>-21.365537214873843</v>
      </c>
      <c r="H1" s="15">
        <f>SUM(H4:H353)</f>
        <v>-794155.95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9249.9</v>
      </c>
      <c r="C4" s="13">
        <v>44966</v>
      </c>
      <c r="D4" s="13">
        <v>44942</v>
      </c>
      <c r="E4" s="13"/>
      <c r="F4" s="13"/>
      <c r="G4" s="1">
        <f>D4-C4-(F4-E4)</f>
        <v>-24</v>
      </c>
      <c r="H4" s="12">
        <f>B4*G4</f>
        <v>-221997.59999999998</v>
      </c>
    </row>
    <row r="5" spans="1:8" x14ac:dyDescent="0.25">
      <c r="A5" s="19" t="s">
        <v>22</v>
      </c>
      <c r="B5" s="12">
        <v>2316.6799999999998</v>
      </c>
      <c r="C5" s="13">
        <v>44966</v>
      </c>
      <c r="D5" s="13">
        <v>44942</v>
      </c>
      <c r="E5" s="13"/>
      <c r="F5" s="13"/>
      <c r="G5" s="1">
        <f t="shared" ref="G5:G68" si="0">D5-C5-(F5-E5)</f>
        <v>-24</v>
      </c>
      <c r="H5" s="12">
        <f t="shared" ref="H5:H68" si="1">B5*G5</f>
        <v>-55600.319999999992</v>
      </c>
    </row>
    <row r="6" spans="1:8" x14ac:dyDescent="0.25">
      <c r="A6" s="19" t="s">
        <v>22</v>
      </c>
      <c r="B6" s="12">
        <v>5352.62</v>
      </c>
      <c r="C6" s="13">
        <v>44966</v>
      </c>
      <c r="D6" s="13">
        <v>44942</v>
      </c>
      <c r="E6" s="13"/>
      <c r="F6" s="13"/>
      <c r="G6" s="1">
        <f t="shared" si="0"/>
        <v>-24</v>
      </c>
      <c r="H6" s="12">
        <f t="shared" si="1"/>
        <v>-128462.88</v>
      </c>
    </row>
    <row r="7" spans="1:8" x14ac:dyDescent="0.25">
      <c r="A7" s="19" t="s">
        <v>23</v>
      </c>
      <c r="B7" s="12">
        <v>1007.5</v>
      </c>
      <c r="C7" s="13">
        <v>44904</v>
      </c>
      <c r="D7" s="13">
        <v>44942</v>
      </c>
      <c r="E7" s="13"/>
      <c r="F7" s="13"/>
      <c r="G7" s="1">
        <f t="shared" si="0"/>
        <v>38</v>
      </c>
      <c r="H7" s="12">
        <f t="shared" si="1"/>
        <v>38285</v>
      </c>
    </row>
    <row r="8" spans="1:8" x14ac:dyDescent="0.25">
      <c r="A8" s="19" t="s">
        <v>24</v>
      </c>
      <c r="B8" s="12">
        <v>301.10000000000002</v>
      </c>
      <c r="C8" s="13">
        <v>44976</v>
      </c>
      <c r="D8" s="13">
        <v>44979</v>
      </c>
      <c r="E8" s="13"/>
      <c r="F8" s="13"/>
      <c r="G8" s="1">
        <f t="shared" si="0"/>
        <v>3</v>
      </c>
      <c r="H8" s="12">
        <f t="shared" si="1"/>
        <v>903.30000000000007</v>
      </c>
    </row>
    <row r="9" spans="1:8" x14ac:dyDescent="0.25">
      <c r="A9" s="19" t="s">
        <v>25</v>
      </c>
      <c r="B9" s="12">
        <v>450</v>
      </c>
      <c r="C9" s="13">
        <v>44976</v>
      </c>
      <c r="D9" s="13">
        <v>44979</v>
      </c>
      <c r="E9" s="13"/>
      <c r="F9" s="13"/>
      <c r="G9" s="1">
        <f t="shared" si="0"/>
        <v>3</v>
      </c>
      <c r="H9" s="12">
        <f t="shared" si="1"/>
        <v>1350</v>
      </c>
    </row>
    <row r="10" spans="1:8" x14ac:dyDescent="0.25">
      <c r="A10" s="19" t="s">
        <v>26</v>
      </c>
      <c r="B10" s="12">
        <v>105.67</v>
      </c>
      <c r="C10" s="13">
        <v>45002</v>
      </c>
      <c r="D10" s="13">
        <v>44979</v>
      </c>
      <c r="E10" s="13"/>
      <c r="F10" s="13"/>
      <c r="G10" s="1">
        <f t="shared" si="0"/>
        <v>-23</v>
      </c>
      <c r="H10" s="12">
        <f t="shared" si="1"/>
        <v>-2430.41</v>
      </c>
    </row>
    <row r="11" spans="1:8" x14ac:dyDescent="0.25">
      <c r="A11" s="19" t="s">
        <v>27</v>
      </c>
      <c r="B11" s="12">
        <v>105.67</v>
      </c>
      <c r="C11" s="13">
        <v>45002</v>
      </c>
      <c r="D11" s="13">
        <v>44979</v>
      </c>
      <c r="E11" s="13"/>
      <c r="F11" s="13"/>
      <c r="G11" s="1">
        <f t="shared" si="0"/>
        <v>-23</v>
      </c>
      <c r="H11" s="12">
        <f t="shared" si="1"/>
        <v>-2430.41</v>
      </c>
    </row>
    <row r="12" spans="1:8" x14ac:dyDescent="0.25">
      <c r="A12" s="19" t="s">
        <v>28</v>
      </c>
      <c r="B12" s="12">
        <v>105.67</v>
      </c>
      <c r="C12" s="13">
        <v>45002</v>
      </c>
      <c r="D12" s="13">
        <v>44979</v>
      </c>
      <c r="E12" s="13"/>
      <c r="F12" s="13"/>
      <c r="G12" s="1">
        <f t="shared" si="0"/>
        <v>-23</v>
      </c>
      <c r="H12" s="12">
        <f t="shared" si="1"/>
        <v>-2430.41</v>
      </c>
    </row>
    <row r="13" spans="1:8" x14ac:dyDescent="0.25">
      <c r="A13" s="19" t="s">
        <v>29</v>
      </c>
      <c r="B13" s="12">
        <v>191.22</v>
      </c>
      <c r="C13" s="13">
        <v>45002</v>
      </c>
      <c r="D13" s="13">
        <v>44979</v>
      </c>
      <c r="E13" s="13"/>
      <c r="F13" s="13"/>
      <c r="G13" s="1">
        <f t="shared" si="0"/>
        <v>-23</v>
      </c>
      <c r="H13" s="12">
        <f t="shared" si="1"/>
        <v>-4398.0600000000004</v>
      </c>
    </row>
    <row r="14" spans="1:8" x14ac:dyDescent="0.25">
      <c r="A14" s="19" t="s">
        <v>30</v>
      </c>
      <c r="B14" s="12">
        <v>90.45</v>
      </c>
      <c r="C14" s="13">
        <v>44981</v>
      </c>
      <c r="D14" s="13">
        <v>44979</v>
      </c>
      <c r="E14" s="13"/>
      <c r="F14" s="13"/>
      <c r="G14" s="1">
        <f t="shared" si="0"/>
        <v>-2</v>
      </c>
      <c r="H14" s="12">
        <f t="shared" si="1"/>
        <v>-180.9</v>
      </c>
    </row>
    <row r="15" spans="1:8" x14ac:dyDescent="0.25">
      <c r="A15" s="19" t="s">
        <v>31</v>
      </c>
      <c r="B15" s="12">
        <v>100</v>
      </c>
      <c r="C15" s="13">
        <v>44990</v>
      </c>
      <c r="D15" s="13">
        <v>44979</v>
      </c>
      <c r="E15" s="13"/>
      <c r="F15" s="13"/>
      <c r="G15" s="1">
        <f t="shared" si="0"/>
        <v>-11</v>
      </c>
      <c r="H15" s="12">
        <f t="shared" si="1"/>
        <v>-1100</v>
      </c>
    </row>
    <row r="16" spans="1:8" x14ac:dyDescent="0.25">
      <c r="A16" s="19" t="s">
        <v>32</v>
      </c>
      <c r="B16" s="12">
        <v>55</v>
      </c>
      <c r="C16" s="13">
        <v>44993</v>
      </c>
      <c r="D16" s="13">
        <v>44979</v>
      </c>
      <c r="E16" s="13"/>
      <c r="F16" s="13"/>
      <c r="G16" s="1">
        <f t="shared" si="0"/>
        <v>-14</v>
      </c>
      <c r="H16" s="12">
        <f t="shared" si="1"/>
        <v>-770</v>
      </c>
    </row>
    <row r="17" spans="1:8" x14ac:dyDescent="0.25">
      <c r="A17" s="19" t="s">
        <v>33</v>
      </c>
      <c r="B17" s="12">
        <v>6098</v>
      </c>
      <c r="C17" s="13">
        <v>45015</v>
      </c>
      <c r="D17" s="13">
        <v>44986</v>
      </c>
      <c r="E17" s="13"/>
      <c r="F17" s="13"/>
      <c r="G17" s="1">
        <f t="shared" si="0"/>
        <v>-29</v>
      </c>
      <c r="H17" s="12">
        <f t="shared" si="1"/>
        <v>-176842</v>
      </c>
    </row>
    <row r="18" spans="1:8" x14ac:dyDescent="0.25">
      <c r="A18" s="19" t="s">
        <v>34</v>
      </c>
      <c r="B18" s="12">
        <v>5402.35</v>
      </c>
      <c r="C18" s="13">
        <v>45003</v>
      </c>
      <c r="D18" s="13">
        <v>44986</v>
      </c>
      <c r="E18" s="13"/>
      <c r="F18" s="13"/>
      <c r="G18" s="1">
        <f t="shared" si="0"/>
        <v>-17</v>
      </c>
      <c r="H18" s="12">
        <f t="shared" si="1"/>
        <v>-91839.950000000012</v>
      </c>
    </row>
    <row r="19" spans="1:8" x14ac:dyDescent="0.25">
      <c r="A19" s="19" t="s">
        <v>35</v>
      </c>
      <c r="B19" s="12">
        <v>84</v>
      </c>
      <c r="C19" s="13">
        <v>44989</v>
      </c>
      <c r="D19" s="13">
        <v>44986</v>
      </c>
      <c r="E19" s="13"/>
      <c r="F19" s="13"/>
      <c r="G19" s="1">
        <f t="shared" si="0"/>
        <v>-3</v>
      </c>
      <c r="H19" s="12">
        <f t="shared" si="1"/>
        <v>-252</v>
      </c>
    </row>
    <row r="20" spans="1:8" x14ac:dyDescent="0.25">
      <c r="A20" s="19" t="s">
        <v>36</v>
      </c>
      <c r="B20" s="12">
        <v>278.94</v>
      </c>
      <c r="C20" s="13">
        <v>45009</v>
      </c>
      <c r="D20" s="13">
        <v>44986</v>
      </c>
      <c r="E20" s="13"/>
      <c r="F20" s="13"/>
      <c r="G20" s="1">
        <f t="shared" si="0"/>
        <v>-23</v>
      </c>
      <c r="H20" s="12">
        <f t="shared" si="1"/>
        <v>-6415.62</v>
      </c>
    </row>
    <row r="21" spans="1:8" x14ac:dyDescent="0.25">
      <c r="A21" s="19" t="s">
        <v>37</v>
      </c>
      <c r="B21" s="12">
        <v>750</v>
      </c>
      <c r="C21" s="13">
        <v>45009</v>
      </c>
      <c r="D21" s="13">
        <v>44986</v>
      </c>
      <c r="E21" s="13"/>
      <c r="F21" s="13"/>
      <c r="G21" s="1">
        <f t="shared" si="0"/>
        <v>-23</v>
      </c>
      <c r="H21" s="12">
        <f t="shared" si="1"/>
        <v>-17250</v>
      </c>
    </row>
    <row r="22" spans="1:8" x14ac:dyDescent="0.25">
      <c r="A22" s="19" t="s">
        <v>38</v>
      </c>
      <c r="B22" s="12">
        <v>89.16</v>
      </c>
      <c r="C22" s="13">
        <v>44993</v>
      </c>
      <c r="D22" s="13">
        <v>44986</v>
      </c>
      <c r="E22" s="13"/>
      <c r="F22" s="13"/>
      <c r="G22" s="1">
        <f t="shared" si="0"/>
        <v>-7</v>
      </c>
      <c r="H22" s="12">
        <f t="shared" si="1"/>
        <v>-624.12</v>
      </c>
    </row>
    <row r="23" spans="1:8" x14ac:dyDescent="0.25">
      <c r="A23" s="19" t="s">
        <v>39</v>
      </c>
      <c r="B23" s="12">
        <v>1115</v>
      </c>
      <c r="C23" s="13">
        <v>45015</v>
      </c>
      <c r="D23" s="13">
        <v>44986</v>
      </c>
      <c r="E23" s="13"/>
      <c r="F23" s="13"/>
      <c r="G23" s="1">
        <f t="shared" si="0"/>
        <v>-29</v>
      </c>
      <c r="H23" s="12">
        <f t="shared" si="1"/>
        <v>-32335</v>
      </c>
    </row>
    <row r="24" spans="1:8" x14ac:dyDescent="0.25">
      <c r="A24" s="19" t="s">
        <v>40</v>
      </c>
      <c r="B24" s="12">
        <v>369.2</v>
      </c>
      <c r="C24" s="13">
        <v>45015</v>
      </c>
      <c r="D24" s="13">
        <v>44986</v>
      </c>
      <c r="E24" s="13"/>
      <c r="F24" s="13"/>
      <c r="G24" s="1">
        <f t="shared" si="0"/>
        <v>-29</v>
      </c>
      <c r="H24" s="12">
        <f t="shared" si="1"/>
        <v>-10706.8</v>
      </c>
    </row>
    <row r="25" spans="1:8" x14ac:dyDescent="0.25">
      <c r="A25" s="19" t="s">
        <v>41</v>
      </c>
      <c r="B25" s="12">
        <v>2585</v>
      </c>
      <c r="C25" s="13">
        <v>45009</v>
      </c>
      <c r="D25" s="13">
        <v>44986</v>
      </c>
      <c r="E25" s="13"/>
      <c r="F25" s="13"/>
      <c r="G25" s="1">
        <f t="shared" si="0"/>
        <v>-23</v>
      </c>
      <c r="H25" s="12">
        <f t="shared" si="1"/>
        <v>-59455</v>
      </c>
    </row>
    <row r="26" spans="1:8" x14ac:dyDescent="0.25">
      <c r="A26" s="19" t="s">
        <v>42</v>
      </c>
      <c r="B26" s="12">
        <v>690.91</v>
      </c>
      <c r="C26" s="13">
        <v>45022</v>
      </c>
      <c r="D26" s="13">
        <v>45005</v>
      </c>
      <c r="E26" s="13"/>
      <c r="F26" s="13"/>
      <c r="G26" s="1">
        <f t="shared" si="0"/>
        <v>-17</v>
      </c>
      <c r="H26" s="12">
        <f t="shared" si="1"/>
        <v>-11745.47</v>
      </c>
    </row>
    <row r="27" spans="1:8" x14ac:dyDescent="0.25">
      <c r="A27" s="19" t="s">
        <v>43</v>
      </c>
      <c r="B27" s="12">
        <v>190.91</v>
      </c>
      <c r="C27" s="13">
        <v>45035</v>
      </c>
      <c r="D27" s="13">
        <v>45005</v>
      </c>
      <c r="E27" s="13"/>
      <c r="F27" s="13"/>
      <c r="G27" s="1">
        <f t="shared" si="0"/>
        <v>-30</v>
      </c>
      <c r="H27" s="12">
        <f t="shared" si="1"/>
        <v>-5727.3</v>
      </c>
    </row>
    <row r="28" spans="1:8" x14ac:dyDescent="0.25">
      <c r="A28" s="19" t="s">
        <v>44</v>
      </c>
      <c r="B28" s="12">
        <v>85</v>
      </c>
      <c r="C28" s="13">
        <v>45035</v>
      </c>
      <c r="D28" s="13">
        <v>45015</v>
      </c>
      <c r="E28" s="13"/>
      <c r="F28" s="13"/>
      <c r="G28" s="1">
        <f t="shared" si="0"/>
        <v>-20</v>
      </c>
      <c r="H28" s="12">
        <f t="shared" si="1"/>
        <v>-1700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ref="G204:G253" si="8">D204-C204-(F204-E204)</f>
        <v>0</v>
      </c>
      <c r="H204" s="12">
        <f t="shared" ref="H204:H253" si="9">B204*G204</f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8"/>
        <v>0</v>
      </c>
      <c r="H205" s="12">
        <f t="shared" si="9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8"/>
        <v>0</v>
      </c>
      <c r="H206" s="12">
        <f t="shared" si="9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8"/>
        <v>0</v>
      </c>
      <c r="H207" s="12">
        <f t="shared" si="9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8"/>
        <v>0</v>
      </c>
      <c r="H208" s="12">
        <f t="shared" si="9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8"/>
        <v>0</v>
      </c>
      <c r="H209" s="12">
        <f t="shared" si="9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8"/>
        <v>0</v>
      </c>
      <c r="H210" s="12">
        <f t="shared" si="9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8"/>
        <v>0</v>
      </c>
      <c r="H211" s="12">
        <f t="shared" si="9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8"/>
        <v>0</v>
      </c>
      <c r="H212" s="12">
        <f t="shared" si="9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8"/>
        <v>0</v>
      </c>
      <c r="H213" s="12">
        <f t="shared" si="9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8"/>
        <v>0</v>
      </c>
      <c r="H214" s="12">
        <f t="shared" si="9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8"/>
        <v>0</v>
      </c>
      <c r="H215" s="12">
        <f t="shared" si="9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8"/>
        <v>0</v>
      </c>
      <c r="H216" s="12">
        <f t="shared" si="9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8"/>
        <v>0</v>
      </c>
      <c r="H217" s="12">
        <f t="shared" si="9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8"/>
        <v>0</v>
      </c>
      <c r="H218" s="12">
        <f t="shared" si="9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8"/>
        <v>0</v>
      </c>
      <c r="H219" s="12">
        <f t="shared" si="9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8"/>
        <v>0</v>
      </c>
      <c r="H220" s="12">
        <f t="shared" si="9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8"/>
        <v>0</v>
      </c>
      <c r="H221" s="12">
        <f t="shared" si="9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8"/>
        <v>0</v>
      </c>
      <c r="H222" s="12">
        <f t="shared" si="9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8"/>
        <v>0</v>
      </c>
      <c r="H223" s="12">
        <f t="shared" si="9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8"/>
        <v>0</v>
      </c>
      <c r="H224" s="12">
        <f t="shared" si="9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8"/>
        <v>0</v>
      </c>
      <c r="H225" s="12">
        <f t="shared" si="9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8"/>
        <v>0</v>
      </c>
      <c r="H226" s="12">
        <f t="shared" si="9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8"/>
        <v>0</v>
      </c>
      <c r="H227" s="12">
        <f t="shared" si="9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8"/>
        <v>0</v>
      </c>
      <c r="H228" s="12">
        <f t="shared" si="9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8"/>
        <v>0</v>
      </c>
      <c r="H229" s="12">
        <f t="shared" si="9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8"/>
        <v>0</v>
      </c>
      <c r="H230" s="12">
        <f t="shared" si="9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8"/>
        <v>0</v>
      </c>
      <c r="H231" s="12">
        <f t="shared" si="9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8"/>
        <v>0</v>
      </c>
      <c r="H232" s="12">
        <f t="shared" si="9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8"/>
        <v>0</v>
      </c>
      <c r="H233" s="12">
        <f t="shared" si="9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8"/>
        <v>0</v>
      </c>
      <c r="H234" s="12">
        <f t="shared" si="9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8"/>
        <v>0</v>
      </c>
      <c r="H235" s="12">
        <f t="shared" si="9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8"/>
        <v>0</v>
      </c>
      <c r="H236" s="12">
        <f t="shared" si="9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8"/>
        <v>0</v>
      </c>
      <c r="H237" s="12">
        <f t="shared" si="9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8"/>
        <v>0</v>
      </c>
      <c r="H238" s="12">
        <f t="shared" si="9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8"/>
        <v>0</v>
      </c>
      <c r="H239" s="12">
        <f t="shared" si="9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8"/>
        <v>0</v>
      </c>
      <c r="H240" s="12">
        <f t="shared" si="9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8"/>
        <v>0</v>
      </c>
      <c r="H241" s="12">
        <f t="shared" si="9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8"/>
        <v>0</v>
      </c>
      <c r="H242" s="12">
        <f t="shared" si="9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8"/>
        <v>0</v>
      </c>
      <c r="H243" s="12">
        <f t="shared" si="9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8"/>
        <v>0</v>
      </c>
      <c r="H244" s="12">
        <f t="shared" si="9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8"/>
        <v>0</v>
      </c>
      <c r="H245" s="12">
        <f t="shared" si="9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8"/>
        <v>0</v>
      </c>
      <c r="H246" s="12">
        <f t="shared" si="9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8"/>
        <v>0</v>
      </c>
      <c r="H247" s="12">
        <f t="shared" si="9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8"/>
        <v>0</v>
      </c>
      <c r="H248" s="12">
        <f t="shared" si="9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8"/>
        <v>0</v>
      </c>
      <c r="H249" s="12">
        <f t="shared" si="9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8"/>
        <v>0</v>
      </c>
      <c r="H250" s="12">
        <f t="shared" si="9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8"/>
        <v>0</v>
      </c>
      <c r="H251" s="12">
        <f t="shared" si="9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8"/>
        <v>0</v>
      </c>
      <c r="H252" s="12">
        <f t="shared" si="9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8"/>
        <v>0</v>
      </c>
      <c r="H253" s="12">
        <f t="shared" si="9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ref="G254:G317" si="10">D254-C254-(F254-E254)</f>
        <v>0</v>
      </c>
      <c r="H254" s="12">
        <f t="shared" ref="H254:H317" si="11">B254*G254</f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10"/>
        <v>0</v>
      </c>
      <c r="H255" s="12">
        <f t="shared" si="11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10"/>
        <v>0</v>
      </c>
      <c r="H256" s="12">
        <f t="shared" si="11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10"/>
        <v>0</v>
      </c>
      <c r="H257" s="12">
        <f t="shared" si="11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10"/>
        <v>0</v>
      </c>
      <c r="H258" s="12">
        <f t="shared" si="11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10"/>
        <v>0</v>
      </c>
      <c r="H259" s="12">
        <f t="shared" si="11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10"/>
        <v>0</v>
      </c>
      <c r="H260" s="12">
        <f t="shared" si="11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si="10"/>
        <v>0</v>
      </c>
      <c r="H261" s="12">
        <f t="shared" si="11"/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10"/>
        <v>0</v>
      </c>
      <c r="H262" s="12">
        <f t="shared" si="11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10"/>
        <v>0</v>
      </c>
      <c r="H263" s="12">
        <f t="shared" si="11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10"/>
        <v>0</v>
      </c>
      <c r="H264" s="12">
        <f t="shared" si="11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10"/>
        <v>0</v>
      </c>
      <c r="H265" s="12">
        <f t="shared" si="11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10"/>
        <v>0</v>
      </c>
      <c r="H266" s="12">
        <f t="shared" si="11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10"/>
        <v>0</v>
      </c>
      <c r="H267" s="12">
        <f t="shared" si="11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10"/>
        <v>0</v>
      </c>
      <c r="H268" s="12">
        <f t="shared" si="11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10"/>
        <v>0</v>
      </c>
      <c r="H269" s="12">
        <f t="shared" si="11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10"/>
        <v>0</v>
      </c>
      <c r="H270" s="12">
        <f t="shared" si="11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10"/>
        <v>0</v>
      </c>
      <c r="H271" s="12">
        <f t="shared" si="11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10"/>
        <v>0</v>
      </c>
      <c r="H272" s="12">
        <f t="shared" si="11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10"/>
        <v>0</v>
      </c>
      <c r="H273" s="12">
        <f t="shared" si="11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10"/>
        <v>0</v>
      </c>
      <c r="H274" s="12">
        <f t="shared" si="11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10"/>
        <v>0</v>
      </c>
      <c r="H275" s="12">
        <f t="shared" si="11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10"/>
        <v>0</v>
      </c>
      <c r="H276" s="12">
        <f t="shared" si="11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10"/>
        <v>0</v>
      </c>
      <c r="H277" s="12">
        <f t="shared" si="11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10"/>
        <v>0</v>
      </c>
      <c r="H278" s="12">
        <f t="shared" si="11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10"/>
        <v>0</v>
      </c>
      <c r="H279" s="12">
        <f t="shared" si="11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10"/>
        <v>0</v>
      </c>
      <c r="H280" s="12">
        <f t="shared" si="11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10"/>
        <v>0</v>
      </c>
      <c r="H281" s="12">
        <f t="shared" si="11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10"/>
        <v>0</v>
      </c>
      <c r="H282" s="12">
        <f t="shared" si="11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10"/>
        <v>0</v>
      </c>
      <c r="H283" s="12">
        <f t="shared" si="11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10"/>
        <v>0</v>
      </c>
      <c r="H284" s="12">
        <f t="shared" si="11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10"/>
        <v>0</v>
      </c>
      <c r="H285" s="12">
        <f t="shared" si="11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10"/>
        <v>0</v>
      </c>
      <c r="H286" s="12">
        <f t="shared" si="11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10"/>
        <v>0</v>
      </c>
      <c r="H287" s="12">
        <f t="shared" si="11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10"/>
        <v>0</v>
      </c>
      <c r="H288" s="12">
        <f t="shared" si="11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10"/>
        <v>0</v>
      </c>
      <c r="H289" s="12">
        <f t="shared" si="11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10"/>
        <v>0</v>
      </c>
      <c r="H290" s="12">
        <f t="shared" si="11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10"/>
        <v>0</v>
      </c>
      <c r="H291" s="12">
        <f t="shared" si="11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10"/>
        <v>0</v>
      </c>
      <c r="H292" s="12">
        <f t="shared" si="11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10"/>
        <v>0</v>
      </c>
      <c r="H293" s="12">
        <f t="shared" si="11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10"/>
        <v>0</v>
      </c>
      <c r="H294" s="12">
        <f t="shared" si="11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10"/>
        <v>0</v>
      </c>
      <c r="H295" s="12">
        <f t="shared" si="11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10"/>
        <v>0</v>
      </c>
      <c r="H296" s="12">
        <f t="shared" si="11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10"/>
        <v>0</v>
      </c>
      <c r="H297" s="12">
        <f t="shared" si="11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10"/>
        <v>0</v>
      </c>
      <c r="H298" s="12">
        <f t="shared" si="11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10"/>
        <v>0</v>
      </c>
      <c r="H299" s="12">
        <f t="shared" si="11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10"/>
        <v>0</v>
      </c>
      <c r="H300" s="12">
        <f t="shared" si="11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10"/>
        <v>0</v>
      </c>
      <c r="H301" s="12">
        <f t="shared" si="11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10"/>
        <v>0</v>
      </c>
      <c r="H302" s="12">
        <f t="shared" si="11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10"/>
        <v>0</v>
      </c>
      <c r="H303" s="12">
        <f t="shared" si="11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10"/>
        <v>0</v>
      </c>
      <c r="H304" s="12">
        <f t="shared" si="11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10"/>
        <v>0</v>
      </c>
      <c r="H305" s="12">
        <f t="shared" si="11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10"/>
        <v>0</v>
      </c>
      <c r="H306" s="12">
        <f t="shared" si="11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10"/>
        <v>0</v>
      </c>
      <c r="H307" s="12">
        <f t="shared" si="11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10"/>
        <v>0</v>
      </c>
      <c r="H308" s="12">
        <f t="shared" si="11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10"/>
        <v>0</v>
      </c>
      <c r="H309" s="12">
        <f t="shared" si="11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10"/>
        <v>0</v>
      </c>
      <c r="H310" s="12">
        <f t="shared" si="11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10"/>
        <v>0</v>
      </c>
      <c r="H311" s="12">
        <f t="shared" si="11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10"/>
        <v>0</v>
      </c>
      <c r="H312" s="12">
        <f t="shared" si="11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10"/>
        <v>0</v>
      </c>
      <c r="H313" s="12">
        <f t="shared" si="11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10"/>
        <v>0</v>
      </c>
      <c r="H314" s="12">
        <f t="shared" si="11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10"/>
        <v>0</v>
      </c>
      <c r="H315" s="12">
        <f t="shared" si="11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10"/>
        <v>0</v>
      </c>
      <c r="H316" s="12">
        <f t="shared" si="11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10"/>
        <v>0</v>
      </c>
      <c r="H317" s="12">
        <f t="shared" si="11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ref="G318:G353" si="12">D318-C318-(F318-E318)</f>
        <v>0</v>
      </c>
      <c r="H318" s="12">
        <f t="shared" ref="H318:H353" si="13">B318*G318</f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12"/>
        <v>0</v>
      </c>
      <c r="H319" s="12">
        <f t="shared" si="13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12"/>
        <v>0</v>
      </c>
      <c r="H320" s="12">
        <f t="shared" si="13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12"/>
        <v>0</v>
      </c>
      <c r="H321" s="12">
        <f t="shared" si="13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12"/>
        <v>0</v>
      </c>
      <c r="H322" s="12">
        <f t="shared" si="13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12"/>
        <v>0</v>
      </c>
      <c r="H323" s="12">
        <f t="shared" si="13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12"/>
        <v>0</v>
      </c>
      <c r="H324" s="12">
        <f t="shared" si="13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si="12"/>
        <v>0</v>
      </c>
      <c r="H325" s="12">
        <f t="shared" si="13"/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2"/>
        <v>0</v>
      </c>
      <c r="H326" s="12">
        <f t="shared" si="13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2"/>
        <v>0</v>
      </c>
      <c r="H327" s="12">
        <f t="shared" si="13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2"/>
        <v>0</v>
      </c>
      <c r="H328" s="12">
        <f t="shared" si="13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2"/>
        <v>0</v>
      </c>
      <c r="H329" s="12">
        <f t="shared" si="13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2"/>
        <v>0</v>
      </c>
      <c r="H330" s="12">
        <f t="shared" si="13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2"/>
        <v>0</v>
      </c>
      <c r="H331" s="12">
        <f t="shared" si="13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2"/>
        <v>0</v>
      </c>
      <c r="H332" s="12">
        <f t="shared" si="13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2"/>
        <v>0</v>
      </c>
      <c r="H333" s="12">
        <f t="shared" si="13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2"/>
        <v>0</v>
      </c>
      <c r="H334" s="12">
        <f t="shared" si="13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2"/>
        <v>0</v>
      </c>
      <c r="H335" s="12">
        <f t="shared" si="13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2"/>
        <v>0</v>
      </c>
      <c r="H336" s="12">
        <f t="shared" si="13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2"/>
        <v>0</v>
      </c>
      <c r="H337" s="12">
        <f t="shared" si="13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2"/>
        <v>0</v>
      </c>
      <c r="H338" s="12">
        <f t="shared" si="13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2"/>
        <v>0</v>
      </c>
      <c r="H339" s="12">
        <f t="shared" si="13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2"/>
        <v>0</v>
      </c>
      <c r="H340" s="12">
        <f t="shared" si="13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2"/>
        <v>0</v>
      </c>
      <c r="H341" s="12">
        <f t="shared" si="13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2"/>
        <v>0</v>
      </c>
      <c r="H342" s="12">
        <f t="shared" si="13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2"/>
        <v>0</v>
      </c>
      <c r="H343" s="12">
        <f t="shared" si="13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2"/>
        <v>0</v>
      </c>
      <c r="H344" s="12">
        <f t="shared" si="13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2"/>
        <v>0</v>
      </c>
      <c r="H345" s="12">
        <f t="shared" si="13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2"/>
        <v>0</v>
      </c>
      <c r="H346" s="12">
        <f t="shared" si="13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2"/>
        <v>0</v>
      </c>
      <c r="H347" s="12">
        <f t="shared" si="13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2"/>
        <v>0</v>
      </c>
      <c r="H348" s="12">
        <f t="shared" si="13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2"/>
        <v>0</v>
      </c>
      <c r="H349" s="12">
        <f t="shared" si="13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2"/>
        <v>0</v>
      </c>
      <c r="H350" s="12">
        <f t="shared" si="13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2"/>
        <v>0</v>
      </c>
      <c r="H351" s="12">
        <f t="shared" si="13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2"/>
        <v>0</v>
      </c>
      <c r="H352" s="12">
        <f t="shared" si="13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2"/>
        <v>0</v>
      </c>
      <c r="H353" s="12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162723.85</v>
      </c>
      <c r="C1">
        <f>COUNTA(A4:A353)</f>
        <v>58</v>
      </c>
      <c r="G1" s="16">
        <f>IF(B1&lt;&gt;0,H1/B1,0)</f>
        <v>77.372479940709368</v>
      </c>
      <c r="H1" s="15">
        <f>SUM(H4:H353)</f>
        <v>12590347.82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45</v>
      </c>
      <c r="B4" s="12">
        <v>44968</v>
      </c>
      <c r="C4" s="13">
        <v>44904</v>
      </c>
      <c r="D4" s="13">
        <v>45020</v>
      </c>
      <c r="E4" s="13"/>
      <c r="F4" s="13"/>
      <c r="G4" s="1">
        <f>D4-C4-(F4-E4)</f>
        <v>116</v>
      </c>
      <c r="H4" s="12">
        <f>B4*G4</f>
        <v>5216288</v>
      </c>
    </row>
    <row r="5" spans="1:8" x14ac:dyDescent="0.25">
      <c r="A5" s="19" t="s">
        <v>46</v>
      </c>
      <c r="B5" s="12">
        <v>57000</v>
      </c>
      <c r="C5" s="13">
        <v>44871</v>
      </c>
      <c r="D5" s="13">
        <v>45020</v>
      </c>
      <c r="E5" s="13"/>
      <c r="F5" s="13"/>
      <c r="G5" s="1">
        <f t="shared" ref="G5:G68" si="0">D5-C5-(F5-E5)</f>
        <v>149</v>
      </c>
      <c r="H5" s="12">
        <f t="shared" ref="H5:H68" si="1">B5*G5</f>
        <v>8493000</v>
      </c>
    </row>
    <row r="6" spans="1:8" x14ac:dyDescent="0.25">
      <c r="A6" s="19" t="s">
        <v>47</v>
      </c>
      <c r="B6" s="12">
        <v>500</v>
      </c>
      <c r="C6" s="13">
        <v>44892</v>
      </c>
      <c r="D6" s="13">
        <v>45020</v>
      </c>
      <c r="E6" s="13"/>
      <c r="F6" s="13"/>
      <c r="G6" s="1">
        <f t="shared" si="0"/>
        <v>128</v>
      </c>
      <c r="H6" s="12">
        <f t="shared" si="1"/>
        <v>64000</v>
      </c>
    </row>
    <row r="7" spans="1:8" x14ac:dyDescent="0.25">
      <c r="A7" s="19" t="s">
        <v>48</v>
      </c>
      <c r="B7" s="12">
        <v>930</v>
      </c>
      <c r="C7" s="13">
        <v>45018</v>
      </c>
      <c r="D7" s="13">
        <v>45020</v>
      </c>
      <c r="E7" s="13"/>
      <c r="F7" s="13"/>
      <c r="G7" s="1">
        <f t="shared" si="0"/>
        <v>2</v>
      </c>
      <c r="H7" s="12">
        <f t="shared" si="1"/>
        <v>1860</v>
      </c>
    </row>
    <row r="8" spans="1:8" x14ac:dyDescent="0.25">
      <c r="A8" s="19" t="s">
        <v>49</v>
      </c>
      <c r="B8" s="12">
        <v>1200</v>
      </c>
      <c r="C8" s="13">
        <v>45028</v>
      </c>
      <c r="D8" s="13">
        <v>45020</v>
      </c>
      <c r="E8" s="13"/>
      <c r="F8" s="13"/>
      <c r="G8" s="1">
        <f t="shared" si="0"/>
        <v>-8</v>
      </c>
      <c r="H8" s="12">
        <f t="shared" si="1"/>
        <v>-9600</v>
      </c>
    </row>
    <row r="9" spans="1:8" x14ac:dyDescent="0.25">
      <c r="A9" s="19" t="s">
        <v>50</v>
      </c>
      <c r="B9" s="12">
        <v>127.25</v>
      </c>
      <c r="C9" s="13">
        <v>45021</v>
      </c>
      <c r="D9" s="13">
        <v>45020</v>
      </c>
      <c r="E9" s="13"/>
      <c r="F9" s="13"/>
      <c r="G9" s="1">
        <f t="shared" si="0"/>
        <v>-1</v>
      </c>
      <c r="H9" s="12">
        <f t="shared" si="1"/>
        <v>-127.25</v>
      </c>
    </row>
    <row r="10" spans="1:8" x14ac:dyDescent="0.25">
      <c r="A10" s="19" t="s">
        <v>51</v>
      </c>
      <c r="B10" s="12">
        <v>664</v>
      </c>
      <c r="C10" s="13">
        <v>45051</v>
      </c>
      <c r="D10" s="13">
        <v>45033</v>
      </c>
      <c r="E10" s="13"/>
      <c r="F10" s="13"/>
      <c r="G10" s="1">
        <f t="shared" si="0"/>
        <v>-18</v>
      </c>
      <c r="H10" s="12">
        <f t="shared" si="1"/>
        <v>-11952</v>
      </c>
    </row>
    <row r="11" spans="1:8" x14ac:dyDescent="0.25">
      <c r="A11" s="19" t="s">
        <v>52</v>
      </c>
      <c r="B11" s="12">
        <v>584.65</v>
      </c>
      <c r="C11" s="13">
        <v>45052</v>
      </c>
      <c r="D11" s="13">
        <v>45033</v>
      </c>
      <c r="E11" s="13"/>
      <c r="F11" s="13"/>
      <c r="G11" s="1">
        <f t="shared" si="0"/>
        <v>-19</v>
      </c>
      <c r="H11" s="12">
        <f t="shared" si="1"/>
        <v>-11108.35</v>
      </c>
    </row>
    <row r="12" spans="1:8" x14ac:dyDescent="0.25">
      <c r="A12" s="19" t="s">
        <v>53</v>
      </c>
      <c r="B12" s="12">
        <v>39</v>
      </c>
      <c r="C12" s="13">
        <v>45053</v>
      </c>
      <c r="D12" s="13">
        <v>45033</v>
      </c>
      <c r="E12" s="13"/>
      <c r="F12" s="13"/>
      <c r="G12" s="1">
        <f t="shared" si="0"/>
        <v>-20</v>
      </c>
      <c r="H12" s="12">
        <f t="shared" si="1"/>
        <v>-780</v>
      </c>
    </row>
    <row r="13" spans="1:8" x14ac:dyDescent="0.25">
      <c r="A13" s="19" t="s">
        <v>54</v>
      </c>
      <c r="B13" s="12">
        <v>198</v>
      </c>
      <c r="C13" s="13">
        <v>45057</v>
      </c>
      <c r="D13" s="13">
        <v>45033</v>
      </c>
      <c r="E13" s="13"/>
      <c r="F13" s="13"/>
      <c r="G13" s="1">
        <f t="shared" si="0"/>
        <v>-24</v>
      </c>
      <c r="H13" s="12">
        <f t="shared" si="1"/>
        <v>-4752</v>
      </c>
    </row>
    <row r="14" spans="1:8" x14ac:dyDescent="0.25">
      <c r="A14" s="19" t="s">
        <v>55</v>
      </c>
      <c r="B14" s="12">
        <v>345.3</v>
      </c>
      <c r="C14" s="13">
        <v>45052</v>
      </c>
      <c r="D14" s="13">
        <v>45033</v>
      </c>
      <c r="E14" s="13"/>
      <c r="F14" s="13"/>
      <c r="G14" s="1">
        <f t="shared" si="0"/>
        <v>-19</v>
      </c>
      <c r="H14" s="12">
        <f t="shared" si="1"/>
        <v>-6560.7</v>
      </c>
    </row>
    <row r="15" spans="1:8" x14ac:dyDescent="0.25">
      <c r="A15" s="19" t="s">
        <v>56</v>
      </c>
      <c r="B15" s="12">
        <v>1198.73</v>
      </c>
      <c r="C15" s="13">
        <v>45051</v>
      </c>
      <c r="D15" s="13">
        <v>45033</v>
      </c>
      <c r="E15" s="13"/>
      <c r="F15" s="13"/>
      <c r="G15" s="1">
        <f t="shared" si="0"/>
        <v>-18</v>
      </c>
      <c r="H15" s="12">
        <f t="shared" si="1"/>
        <v>-21577.14</v>
      </c>
    </row>
    <row r="16" spans="1:8" x14ac:dyDescent="0.25">
      <c r="A16" s="19" t="s">
        <v>57</v>
      </c>
      <c r="B16" s="12">
        <v>755.85</v>
      </c>
      <c r="C16" s="13">
        <v>45051</v>
      </c>
      <c r="D16" s="13">
        <v>45033</v>
      </c>
      <c r="E16" s="13"/>
      <c r="F16" s="13"/>
      <c r="G16" s="1">
        <f t="shared" si="0"/>
        <v>-18</v>
      </c>
      <c r="H16" s="12">
        <f t="shared" si="1"/>
        <v>-13605.300000000001</v>
      </c>
    </row>
    <row r="17" spans="1:8" x14ac:dyDescent="0.25">
      <c r="A17" s="19" t="s">
        <v>58</v>
      </c>
      <c r="B17" s="12">
        <v>1506.78</v>
      </c>
      <c r="C17" s="13">
        <v>45051</v>
      </c>
      <c r="D17" s="13">
        <v>45033</v>
      </c>
      <c r="E17" s="13"/>
      <c r="F17" s="13"/>
      <c r="G17" s="1">
        <f t="shared" si="0"/>
        <v>-18</v>
      </c>
      <c r="H17" s="12">
        <f t="shared" si="1"/>
        <v>-27122.04</v>
      </c>
    </row>
    <row r="18" spans="1:8" x14ac:dyDescent="0.25">
      <c r="A18" s="19" t="s">
        <v>59</v>
      </c>
      <c r="B18" s="12">
        <v>1552.13</v>
      </c>
      <c r="C18" s="13">
        <v>45051</v>
      </c>
      <c r="D18" s="13">
        <v>45033</v>
      </c>
      <c r="E18" s="13"/>
      <c r="F18" s="13"/>
      <c r="G18" s="1">
        <f t="shared" si="0"/>
        <v>-18</v>
      </c>
      <c r="H18" s="12">
        <f t="shared" si="1"/>
        <v>-27938.340000000004</v>
      </c>
    </row>
    <row r="19" spans="1:8" x14ac:dyDescent="0.25">
      <c r="A19" s="19" t="s">
        <v>60</v>
      </c>
      <c r="B19" s="12">
        <v>609.21</v>
      </c>
      <c r="C19" s="13">
        <v>45051</v>
      </c>
      <c r="D19" s="13">
        <v>45033</v>
      </c>
      <c r="E19" s="13"/>
      <c r="F19" s="13"/>
      <c r="G19" s="1">
        <f t="shared" si="0"/>
        <v>-18</v>
      </c>
      <c r="H19" s="12">
        <f t="shared" si="1"/>
        <v>-10965.78</v>
      </c>
    </row>
    <row r="20" spans="1:8" x14ac:dyDescent="0.25">
      <c r="A20" s="19" t="s">
        <v>61</v>
      </c>
      <c r="B20" s="12">
        <v>800</v>
      </c>
      <c r="C20" s="13">
        <v>45065</v>
      </c>
      <c r="D20" s="13">
        <v>45035</v>
      </c>
      <c r="E20" s="13"/>
      <c r="F20" s="13"/>
      <c r="G20" s="1">
        <f t="shared" si="0"/>
        <v>-30</v>
      </c>
      <c r="H20" s="12">
        <f t="shared" si="1"/>
        <v>-24000</v>
      </c>
    </row>
    <row r="21" spans="1:8" x14ac:dyDescent="0.25">
      <c r="A21" s="19" t="s">
        <v>62</v>
      </c>
      <c r="B21" s="12">
        <v>630</v>
      </c>
      <c r="C21" s="13">
        <v>45064</v>
      </c>
      <c r="D21" s="13">
        <v>45035</v>
      </c>
      <c r="E21" s="13"/>
      <c r="F21" s="13"/>
      <c r="G21" s="1">
        <f t="shared" si="0"/>
        <v>-29</v>
      </c>
      <c r="H21" s="12">
        <f t="shared" si="1"/>
        <v>-18270</v>
      </c>
    </row>
    <row r="22" spans="1:8" x14ac:dyDescent="0.25">
      <c r="A22" s="19" t="s">
        <v>63</v>
      </c>
      <c r="B22" s="12">
        <v>105</v>
      </c>
      <c r="C22" s="13">
        <v>45063</v>
      </c>
      <c r="D22" s="13">
        <v>45035</v>
      </c>
      <c r="E22" s="13"/>
      <c r="F22" s="13"/>
      <c r="G22" s="1">
        <f t="shared" si="0"/>
        <v>-28</v>
      </c>
      <c r="H22" s="12">
        <f t="shared" si="1"/>
        <v>-2940</v>
      </c>
    </row>
    <row r="23" spans="1:8" x14ac:dyDescent="0.25">
      <c r="A23" s="19" t="s">
        <v>64</v>
      </c>
      <c r="B23" s="12">
        <v>105</v>
      </c>
      <c r="C23" s="13">
        <v>45063</v>
      </c>
      <c r="D23" s="13">
        <v>45035</v>
      </c>
      <c r="E23" s="13"/>
      <c r="F23" s="13"/>
      <c r="G23" s="1">
        <f t="shared" si="0"/>
        <v>-28</v>
      </c>
      <c r="H23" s="12">
        <f t="shared" si="1"/>
        <v>-2940</v>
      </c>
    </row>
    <row r="24" spans="1:8" x14ac:dyDescent="0.25">
      <c r="A24" s="19" t="s">
        <v>65</v>
      </c>
      <c r="B24" s="12">
        <v>105</v>
      </c>
      <c r="C24" s="13">
        <v>45063</v>
      </c>
      <c r="D24" s="13">
        <v>45035</v>
      </c>
      <c r="E24" s="13"/>
      <c r="F24" s="13"/>
      <c r="G24" s="1">
        <f t="shared" si="0"/>
        <v>-28</v>
      </c>
      <c r="H24" s="12">
        <f t="shared" si="1"/>
        <v>-2940</v>
      </c>
    </row>
    <row r="25" spans="1:8" x14ac:dyDescent="0.25">
      <c r="A25" s="19" t="s">
        <v>66</v>
      </c>
      <c r="B25" s="12">
        <v>190</v>
      </c>
      <c r="C25" s="13">
        <v>45063</v>
      </c>
      <c r="D25" s="13">
        <v>45035</v>
      </c>
      <c r="E25" s="13"/>
      <c r="F25" s="13"/>
      <c r="G25" s="1">
        <f t="shared" si="0"/>
        <v>-28</v>
      </c>
      <c r="H25" s="12">
        <f t="shared" si="1"/>
        <v>-5320</v>
      </c>
    </row>
    <row r="26" spans="1:8" x14ac:dyDescent="0.25">
      <c r="A26" s="19" t="s">
        <v>67</v>
      </c>
      <c r="B26" s="12">
        <v>981.67</v>
      </c>
      <c r="C26" s="13">
        <v>45080</v>
      </c>
      <c r="D26" s="13">
        <v>45056</v>
      </c>
      <c r="E26" s="13"/>
      <c r="F26" s="13"/>
      <c r="G26" s="1">
        <f t="shared" si="0"/>
        <v>-24</v>
      </c>
      <c r="H26" s="12">
        <f t="shared" si="1"/>
        <v>-23560.079999999998</v>
      </c>
    </row>
    <row r="27" spans="1:8" x14ac:dyDescent="0.25">
      <c r="A27" s="19" t="s">
        <v>68</v>
      </c>
      <c r="B27" s="12">
        <v>4252.5</v>
      </c>
      <c r="C27" s="13">
        <v>45079</v>
      </c>
      <c r="D27" s="13">
        <v>45056</v>
      </c>
      <c r="E27" s="13"/>
      <c r="F27" s="13"/>
      <c r="G27" s="1">
        <f t="shared" si="0"/>
        <v>-23</v>
      </c>
      <c r="H27" s="12">
        <f t="shared" si="1"/>
        <v>-97807.5</v>
      </c>
    </row>
    <row r="28" spans="1:8" x14ac:dyDescent="0.25">
      <c r="A28" s="19" t="s">
        <v>69</v>
      </c>
      <c r="B28" s="12">
        <v>600</v>
      </c>
      <c r="C28" s="13">
        <v>45080</v>
      </c>
      <c r="D28" s="13">
        <v>45056</v>
      </c>
      <c r="E28" s="13"/>
      <c r="F28" s="13"/>
      <c r="G28" s="1">
        <f t="shared" si="0"/>
        <v>-24</v>
      </c>
      <c r="H28" s="12">
        <f t="shared" si="1"/>
        <v>-14400</v>
      </c>
    </row>
    <row r="29" spans="1:8" x14ac:dyDescent="0.25">
      <c r="A29" s="19" t="s">
        <v>70</v>
      </c>
      <c r="B29" s="12">
        <v>120</v>
      </c>
      <c r="C29" s="13">
        <v>45080</v>
      </c>
      <c r="D29" s="13">
        <v>45056</v>
      </c>
      <c r="E29" s="13"/>
      <c r="F29" s="13"/>
      <c r="G29" s="1">
        <f t="shared" si="0"/>
        <v>-24</v>
      </c>
      <c r="H29" s="12">
        <f t="shared" si="1"/>
        <v>-2880</v>
      </c>
    </row>
    <row r="30" spans="1:8" x14ac:dyDescent="0.25">
      <c r="A30" s="19" t="s">
        <v>71</v>
      </c>
      <c r="B30" s="12">
        <v>317.76</v>
      </c>
      <c r="C30" s="13">
        <v>45080</v>
      </c>
      <c r="D30" s="13">
        <v>45056</v>
      </c>
      <c r="E30" s="13"/>
      <c r="F30" s="13"/>
      <c r="G30" s="1">
        <f t="shared" si="0"/>
        <v>-24</v>
      </c>
      <c r="H30" s="12">
        <f t="shared" si="1"/>
        <v>-7626.24</v>
      </c>
    </row>
    <row r="31" spans="1:8" x14ac:dyDescent="0.25">
      <c r="A31" s="19" t="s">
        <v>72</v>
      </c>
      <c r="B31" s="12">
        <v>84</v>
      </c>
      <c r="C31" s="13">
        <v>45080</v>
      </c>
      <c r="D31" s="13">
        <v>45056</v>
      </c>
      <c r="E31" s="13"/>
      <c r="F31" s="13"/>
      <c r="G31" s="1">
        <f t="shared" si="0"/>
        <v>-24</v>
      </c>
      <c r="H31" s="12">
        <f t="shared" si="1"/>
        <v>-2016</v>
      </c>
    </row>
    <row r="32" spans="1:8" x14ac:dyDescent="0.25">
      <c r="A32" s="19" t="s">
        <v>73</v>
      </c>
      <c r="B32" s="12">
        <v>2410</v>
      </c>
      <c r="C32" s="13">
        <v>45086</v>
      </c>
      <c r="D32" s="13">
        <v>45056</v>
      </c>
      <c r="E32" s="13"/>
      <c r="F32" s="13"/>
      <c r="G32" s="1">
        <f t="shared" si="0"/>
        <v>-30</v>
      </c>
      <c r="H32" s="12">
        <f t="shared" si="1"/>
        <v>-72300</v>
      </c>
    </row>
    <row r="33" spans="1:8" x14ac:dyDescent="0.25">
      <c r="A33" s="19" t="s">
        <v>74</v>
      </c>
      <c r="B33" s="12">
        <v>189.08</v>
      </c>
      <c r="C33" s="13">
        <v>45085</v>
      </c>
      <c r="D33" s="13">
        <v>45056</v>
      </c>
      <c r="E33" s="13"/>
      <c r="F33" s="13"/>
      <c r="G33" s="1">
        <f t="shared" si="0"/>
        <v>-29</v>
      </c>
      <c r="H33" s="12">
        <f t="shared" si="1"/>
        <v>-5483.3200000000006</v>
      </c>
    </row>
    <row r="34" spans="1:8" x14ac:dyDescent="0.25">
      <c r="A34" s="19" t="s">
        <v>75</v>
      </c>
      <c r="B34" s="12">
        <v>27.6</v>
      </c>
      <c r="C34" s="13">
        <v>45080</v>
      </c>
      <c r="D34" s="13">
        <v>45072</v>
      </c>
      <c r="E34" s="13"/>
      <c r="F34" s="13"/>
      <c r="G34" s="1">
        <f t="shared" si="0"/>
        <v>-8</v>
      </c>
      <c r="H34" s="12">
        <f t="shared" si="1"/>
        <v>-220.8</v>
      </c>
    </row>
    <row r="35" spans="1:8" x14ac:dyDescent="0.25">
      <c r="A35" s="19" t="s">
        <v>76</v>
      </c>
      <c r="B35" s="12">
        <v>630</v>
      </c>
      <c r="C35" s="13">
        <v>45088</v>
      </c>
      <c r="D35" s="13">
        <v>45072</v>
      </c>
      <c r="E35" s="13"/>
      <c r="F35" s="13"/>
      <c r="G35" s="1">
        <f t="shared" si="0"/>
        <v>-16</v>
      </c>
      <c r="H35" s="12">
        <f t="shared" si="1"/>
        <v>-10080</v>
      </c>
    </row>
    <row r="36" spans="1:8" x14ac:dyDescent="0.25">
      <c r="A36" s="19" t="s">
        <v>77</v>
      </c>
      <c r="B36" s="12">
        <v>619</v>
      </c>
      <c r="C36" s="13">
        <v>45093</v>
      </c>
      <c r="D36" s="13">
        <v>45072</v>
      </c>
      <c r="E36" s="13"/>
      <c r="F36" s="13"/>
      <c r="G36" s="1">
        <f t="shared" si="0"/>
        <v>-21</v>
      </c>
      <c r="H36" s="12">
        <f t="shared" si="1"/>
        <v>-12999</v>
      </c>
    </row>
    <row r="37" spans="1:8" x14ac:dyDescent="0.25">
      <c r="A37" s="19" t="s">
        <v>78</v>
      </c>
      <c r="B37" s="12">
        <v>810</v>
      </c>
      <c r="C37" s="13">
        <v>45099</v>
      </c>
      <c r="D37" s="13">
        <v>45072</v>
      </c>
      <c r="E37" s="13"/>
      <c r="F37" s="13"/>
      <c r="G37" s="1">
        <f t="shared" si="0"/>
        <v>-27</v>
      </c>
      <c r="H37" s="12">
        <f t="shared" si="1"/>
        <v>-21870</v>
      </c>
    </row>
    <row r="38" spans="1:8" x14ac:dyDescent="0.25">
      <c r="A38" s="19" t="s">
        <v>79</v>
      </c>
      <c r="B38" s="12">
        <v>6218</v>
      </c>
      <c r="C38" s="13">
        <v>45092</v>
      </c>
      <c r="D38" s="13">
        <v>45072</v>
      </c>
      <c r="E38" s="13"/>
      <c r="F38" s="13"/>
      <c r="G38" s="1">
        <f t="shared" si="0"/>
        <v>-20</v>
      </c>
      <c r="H38" s="12">
        <f t="shared" si="1"/>
        <v>-124360</v>
      </c>
    </row>
    <row r="39" spans="1:8" x14ac:dyDescent="0.25">
      <c r="A39" s="19" t="s">
        <v>80</v>
      </c>
      <c r="B39" s="12">
        <v>630</v>
      </c>
      <c r="C39" s="13">
        <v>45091</v>
      </c>
      <c r="D39" s="13">
        <v>45072</v>
      </c>
      <c r="E39" s="13"/>
      <c r="F39" s="13"/>
      <c r="G39" s="1">
        <f t="shared" si="0"/>
        <v>-19</v>
      </c>
      <c r="H39" s="12">
        <f t="shared" si="1"/>
        <v>-11970</v>
      </c>
    </row>
    <row r="40" spans="1:8" x14ac:dyDescent="0.25">
      <c r="A40" s="19" t="s">
        <v>81</v>
      </c>
      <c r="B40" s="12">
        <v>950</v>
      </c>
      <c r="C40" s="13">
        <v>45098</v>
      </c>
      <c r="D40" s="13">
        <v>45072</v>
      </c>
      <c r="E40" s="13"/>
      <c r="F40" s="13"/>
      <c r="G40" s="1">
        <f t="shared" si="0"/>
        <v>-26</v>
      </c>
      <c r="H40" s="12">
        <f t="shared" si="1"/>
        <v>-24700</v>
      </c>
    </row>
    <row r="41" spans="1:8" x14ac:dyDescent="0.25">
      <c r="A41" s="19" t="s">
        <v>82</v>
      </c>
      <c r="B41" s="12">
        <v>141.87</v>
      </c>
      <c r="C41" s="13">
        <v>45098</v>
      </c>
      <c r="D41" s="13">
        <v>45072</v>
      </c>
      <c r="E41" s="13"/>
      <c r="F41" s="13"/>
      <c r="G41" s="1">
        <f t="shared" si="0"/>
        <v>-26</v>
      </c>
      <c r="H41" s="12">
        <f t="shared" si="1"/>
        <v>-3688.62</v>
      </c>
    </row>
    <row r="42" spans="1:8" x14ac:dyDescent="0.25">
      <c r="A42" s="19" t="s">
        <v>83</v>
      </c>
      <c r="B42" s="12">
        <v>280</v>
      </c>
      <c r="C42" s="13">
        <v>45100</v>
      </c>
      <c r="D42" s="13">
        <v>45072</v>
      </c>
      <c r="E42" s="13"/>
      <c r="F42" s="13"/>
      <c r="G42" s="1">
        <f t="shared" si="0"/>
        <v>-28</v>
      </c>
      <c r="H42" s="12">
        <f t="shared" si="1"/>
        <v>-7840</v>
      </c>
    </row>
    <row r="43" spans="1:8" x14ac:dyDescent="0.25">
      <c r="A43" s="19" t="s">
        <v>84</v>
      </c>
      <c r="B43" s="12">
        <v>278.94</v>
      </c>
      <c r="C43" s="13">
        <v>45100</v>
      </c>
      <c r="D43" s="13">
        <v>45072</v>
      </c>
      <c r="E43" s="13"/>
      <c r="F43" s="13"/>
      <c r="G43" s="1">
        <f t="shared" si="0"/>
        <v>-28</v>
      </c>
      <c r="H43" s="12">
        <f t="shared" si="1"/>
        <v>-7810.32</v>
      </c>
    </row>
    <row r="44" spans="1:8" x14ac:dyDescent="0.25">
      <c r="A44" s="19" t="s">
        <v>85</v>
      </c>
      <c r="B44" s="12">
        <v>8422</v>
      </c>
      <c r="C44" s="13">
        <v>45105</v>
      </c>
      <c r="D44" s="13">
        <v>45077</v>
      </c>
      <c r="E44" s="13"/>
      <c r="F44" s="13"/>
      <c r="G44" s="1">
        <f t="shared" si="0"/>
        <v>-28</v>
      </c>
      <c r="H44" s="12">
        <f t="shared" si="1"/>
        <v>-235816</v>
      </c>
    </row>
    <row r="45" spans="1:8" x14ac:dyDescent="0.25">
      <c r="A45" s="19" t="s">
        <v>86</v>
      </c>
      <c r="B45" s="12">
        <v>4342</v>
      </c>
      <c r="C45" s="13">
        <v>45105</v>
      </c>
      <c r="D45" s="13">
        <v>45077</v>
      </c>
      <c r="E45" s="13"/>
      <c r="F45" s="13"/>
      <c r="G45" s="1">
        <f t="shared" si="0"/>
        <v>-28</v>
      </c>
      <c r="H45" s="12">
        <f t="shared" si="1"/>
        <v>-121576</v>
      </c>
    </row>
    <row r="46" spans="1:8" x14ac:dyDescent="0.25">
      <c r="A46" s="19" t="s">
        <v>87</v>
      </c>
      <c r="B46" s="12">
        <v>405.74</v>
      </c>
      <c r="C46" s="13">
        <v>45127</v>
      </c>
      <c r="D46" s="13">
        <v>45100</v>
      </c>
      <c r="E46" s="13"/>
      <c r="F46" s="13"/>
      <c r="G46" s="1">
        <f t="shared" si="0"/>
        <v>-27</v>
      </c>
      <c r="H46" s="12">
        <f t="shared" si="1"/>
        <v>-10954.98</v>
      </c>
    </row>
    <row r="47" spans="1:8" x14ac:dyDescent="0.25">
      <c r="A47" s="19" t="s">
        <v>88</v>
      </c>
      <c r="B47" s="12">
        <v>105</v>
      </c>
      <c r="C47" s="13">
        <v>45126</v>
      </c>
      <c r="D47" s="13">
        <v>45100</v>
      </c>
      <c r="E47" s="13"/>
      <c r="F47" s="13"/>
      <c r="G47" s="1">
        <f t="shared" si="0"/>
        <v>-26</v>
      </c>
      <c r="H47" s="12">
        <f t="shared" si="1"/>
        <v>-2730</v>
      </c>
    </row>
    <row r="48" spans="1:8" x14ac:dyDescent="0.25">
      <c r="A48" s="19" t="s">
        <v>89</v>
      </c>
      <c r="B48" s="12">
        <v>190</v>
      </c>
      <c r="C48" s="13">
        <v>45126</v>
      </c>
      <c r="D48" s="13">
        <v>45100</v>
      </c>
      <c r="E48" s="13"/>
      <c r="F48" s="13"/>
      <c r="G48" s="1">
        <f t="shared" si="0"/>
        <v>-26</v>
      </c>
      <c r="H48" s="12">
        <f t="shared" si="1"/>
        <v>-4940</v>
      </c>
    </row>
    <row r="49" spans="1:8" x14ac:dyDescent="0.25">
      <c r="A49" s="19" t="s">
        <v>90</v>
      </c>
      <c r="B49" s="12">
        <v>105</v>
      </c>
      <c r="C49" s="13">
        <v>45126</v>
      </c>
      <c r="D49" s="13">
        <v>45100</v>
      </c>
      <c r="E49" s="13"/>
      <c r="F49" s="13"/>
      <c r="G49" s="1">
        <f t="shared" si="0"/>
        <v>-26</v>
      </c>
      <c r="H49" s="12">
        <f t="shared" si="1"/>
        <v>-2730</v>
      </c>
    </row>
    <row r="50" spans="1:8" x14ac:dyDescent="0.25">
      <c r="A50" s="19" t="s">
        <v>91</v>
      </c>
      <c r="B50" s="12">
        <v>105</v>
      </c>
      <c r="C50" s="13">
        <v>45126</v>
      </c>
      <c r="D50" s="13">
        <v>45100</v>
      </c>
      <c r="E50" s="13"/>
      <c r="F50" s="13"/>
      <c r="G50" s="1">
        <f t="shared" si="0"/>
        <v>-26</v>
      </c>
      <c r="H50" s="12">
        <f t="shared" si="1"/>
        <v>-2730</v>
      </c>
    </row>
    <row r="51" spans="1:8" x14ac:dyDescent="0.25">
      <c r="A51" s="19" t="s">
        <v>92</v>
      </c>
      <c r="B51" s="12">
        <v>61.4</v>
      </c>
      <c r="C51" s="13">
        <v>45120</v>
      </c>
      <c r="D51" s="13">
        <v>45100</v>
      </c>
      <c r="E51" s="13"/>
      <c r="F51" s="13"/>
      <c r="G51" s="1">
        <f t="shared" si="0"/>
        <v>-20</v>
      </c>
      <c r="H51" s="12">
        <f t="shared" si="1"/>
        <v>-1228</v>
      </c>
    </row>
    <row r="52" spans="1:8" x14ac:dyDescent="0.25">
      <c r="A52" s="19" t="s">
        <v>93</v>
      </c>
      <c r="B52" s="12">
        <v>550</v>
      </c>
      <c r="C52" s="13">
        <v>45112</v>
      </c>
      <c r="D52" s="13">
        <v>45100</v>
      </c>
      <c r="E52" s="13"/>
      <c r="F52" s="13"/>
      <c r="G52" s="1">
        <f t="shared" si="0"/>
        <v>-12</v>
      </c>
      <c r="H52" s="12">
        <f t="shared" si="1"/>
        <v>-6600</v>
      </c>
    </row>
    <row r="53" spans="1:8" x14ac:dyDescent="0.25">
      <c r="A53" s="19" t="s">
        <v>94</v>
      </c>
      <c r="B53" s="12">
        <v>1980</v>
      </c>
      <c r="C53" s="13">
        <v>45114</v>
      </c>
      <c r="D53" s="13">
        <v>45100</v>
      </c>
      <c r="E53" s="13"/>
      <c r="F53" s="13"/>
      <c r="G53" s="1">
        <f t="shared" si="0"/>
        <v>-14</v>
      </c>
      <c r="H53" s="12">
        <f t="shared" si="1"/>
        <v>-27720</v>
      </c>
    </row>
    <row r="54" spans="1:8" x14ac:dyDescent="0.25">
      <c r="A54" s="19" t="s">
        <v>95</v>
      </c>
      <c r="B54" s="12">
        <v>275</v>
      </c>
      <c r="C54" s="13">
        <v>45114</v>
      </c>
      <c r="D54" s="13">
        <v>45100</v>
      </c>
      <c r="E54" s="13"/>
      <c r="F54" s="13"/>
      <c r="G54" s="1">
        <f t="shared" si="0"/>
        <v>-14</v>
      </c>
      <c r="H54" s="12">
        <f t="shared" si="1"/>
        <v>-3850</v>
      </c>
    </row>
    <row r="55" spans="1:8" x14ac:dyDescent="0.25">
      <c r="A55" s="19" t="s">
        <v>96</v>
      </c>
      <c r="B55" s="12">
        <v>10862</v>
      </c>
      <c r="C55" s="13">
        <v>45108</v>
      </c>
      <c r="D55" s="13">
        <v>45100</v>
      </c>
      <c r="E55" s="13"/>
      <c r="F55" s="13"/>
      <c r="G55" s="1">
        <f t="shared" si="0"/>
        <v>-8</v>
      </c>
      <c r="H55" s="12">
        <f t="shared" si="1"/>
        <v>-86896</v>
      </c>
    </row>
    <row r="56" spans="1:8" x14ac:dyDescent="0.25">
      <c r="A56" s="19" t="s">
        <v>97</v>
      </c>
      <c r="B56" s="12">
        <v>5.12</v>
      </c>
      <c r="C56" s="13">
        <v>45112</v>
      </c>
      <c r="D56" s="13">
        <v>45100</v>
      </c>
      <c r="E56" s="13"/>
      <c r="F56" s="13"/>
      <c r="G56" s="1">
        <f t="shared" si="0"/>
        <v>-12</v>
      </c>
      <c r="H56" s="12">
        <f t="shared" si="1"/>
        <v>-61.44</v>
      </c>
    </row>
    <row r="57" spans="1:8" x14ac:dyDescent="0.25">
      <c r="A57" s="19" t="s">
        <v>98</v>
      </c>
      <c r="B57" s="12">
        <v>509.17</v>
      </c>
      <c r="C57" s="13">
        <v>45114</v>
      </c>
      <c r="D57" s="13">
        <v>45100</v>
      </c>
      <c r="E57" s="13"/>
      <c r="F57" s="13"/>
      <c r="G57" s="1">
        <f t="shared" si="0"/>
        <v>-14</v>
      </c>
      <c r="H57" s="12">
        <f t="shared" si="1"/>
        <v>-7128.38</v>
      </c>
    </row>
    <row r="58" spans="1:8" x14ac:dyDescent="0.25">
      <c r="A58" s="19" t="s">
        <v>99</v>
      </c>
      <c r="B58" s="12">
        <v>47.1</v>
      </c>
      <c r="C58" s="13">
        <v>45116</v>
      </c>
      <c r="D58" s="13">
        <v>45100</v>
      </c>
      <c r="E58" s="13"/>
      <c r="F58" s="13"/>
      <c r="G58" s="1">
        <f t="shared" si="0"/>
        <v>-16</v>
      </c>
      <c r="H58" s="12">
        <f t="shared" si="1"/>
        <v>-753.6</v>
      </c>
    </row>
    <row r="59" spans="1:8" x14ac:dyDescent="0.25">
      <c r="A59" s="19" t="s">
        <v>100</v>
      </c>
      <c r="B59" s="12">
        <v>200</v>
      </c>
      <c r="C59" s="13">
        <v>45107</v>
      </c>
      <c r="D59" s="13">
        <v>45100</v>
      </c>
      <c r="E59" s="13"/>
      <c r="F59" s="13"/>
      <c r="G59" s="1">
        <f t="shared" si="0"/>
        <v>-7</v>
      </c>
      <c r="H59" s="12">
        <f t="shared" si="1"/>
        <v>-1400</v>
      </c>
    </row>
    <row r="60" spans="1:8" x14ac:dyDescent="0.25">
      <c r="A60" s="19" t="s">
        <v>101</v>
      </c>
      <c r="B60" s="12">
        <v>489</v>
      </c>
      <c r="C60" s="13">
        <v>45115</v>
      </c>
      <c r="D60" s="13">
        <v>45100</v>
      </c>
      <c r="E60" s="13"/>
      <c r="F60" s="13"/>
      <c r="G60" s="1">
        <f t="shared" si="0"/>
        <v>-15</v>
      </c>
      <c r="H60" s="12">
        <f t="shared" si="1"/>
        <v>-7335</v>
      </c>
    </row>
    <row r="61" spans="1:8" x14ac:dyDescent="0.25">
      <c r="A61" s="19" t="s">
        <v>102</v>
      </c>
      <c r="B61" s="12">
        <v>416</v>
      </c>
      <c r="C61" s="13">
        <v>45115</v>
      </c>
      <c r="D61" s="13">
        <v>45100</v>
      </c>
      <c r="E61" s="13"/>
      <c r="F61" s="13"/>
      <c r="G61" s="1">
        <f t="shared" si="0"/>
        <v>-15</v>
      </c>
      <c r="H61" s="12">
        <f t="shared" si="1"/>
        <v>-6240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0"/>
  <sheetViews>
    <sheetView workbookViewId="0">
      <selection activeCell="L14" sqref="L14"/>
    </sheetView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SUM(B4:B350)</f>
        <v>0</v>
      </c>
      <c r="C1">
        <f>COUNTA(A4:A350)</f>
        <v>0</v>
      </c>
      <c r="G1" s="16">
        <f>IF(B1&lt;&gt;0,H1/B1,0)</f>
        <v>0</v>
      </c>
      <c r="H1" s="15">
        <f>SUM(H4:H350)</f>
        <v>0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/>
      <c r="B4" s="12"/>
      <c r="C4" s="13"/>
      <c r="D4" s="13"/>
      <c r="E4" s="13"/>
      <c r="F4" s="13"/>
      <c r="G4" s="1">
        <f t="shared" ref="G4:G65" si="0">D4-C4-(F4-E4)</f>
        <v>0</v>
      </c>
      <c r="H4" s="12">
        <f t="shared" ref="H4:H65" si="1">B4*G4</f>
        <v>0</v>
      </c>
    </row>
    <row r="5" spans="1:8" x14ac:dyDescent="0.25">
      <c r="A5" s="19"/>
      <c r="B5" s="12"/>
      <c r="C5" s="13"/>
      <c r="D5" s="13"/>
      <c r="E5" s="13"/>
      <c r="F5" s="13"/>
      <c r="G5" s="1">
        <f t="shared" si="0"/>
        <v>0</v>
      </c>
      <c r="H5" s="12">
        <f t="shared" si="1"/>
        <v>0</v>
      </c>
    </row>
    <row r="6" spans="1:8" x14ac:dyDescent="0.25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25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2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ref="G66:G129" si="2">D66-C66-(F66-E66)</f>
        <v>0</v>
      </c>
      <c r="H66" s="12">
        <f t="shared" ref="H66:H129" si="3">B66*G66</f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2"/>
        <v>0</v>
      </c>
      <c r="H67" s="12">
        <f t="shared" si="3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2"/>
        <v>0</v>
      </c>
      <c r="H68" s="12">
        <f t="shared" si="3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si="2"/>
        <v>0</v>
      </c>
      <c r="H69" s="12">
        <f t="shared" si="3"/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ref="G130:G193" si="4">D130-C130-(F130-E130)</f>
        <v>0</v>
      </c>
      <c r="H130" s="12">
        <f t="shared" ref="H130:H193" si="5">B130*G130</f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4"/>
        <v>0</v>
      </c>
      <c r="H131" s="12">
        <f t="shared" si="5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4"/>
        <v>0</v>
      </c>
      <c r="H132" s="12">
        <f t="shared" si="5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si="4"/>
        <v>0</v>
      </c>
      <c r="H133" s="12">
        <f t="shared" si="5"/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ht="14.25" customHeight="1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4"/>
      <c r="D192" s="14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ref="G194:G257" si="6">D194-C194-(F194-E194)</f>
        <v>0</v>
      </c>
      <c r="H194" s="12">
        <f t="shared" ref="H194:H257" si="7">B194*G194</f>
        <v>0</v>
      </c>
    </row>
    <row r="195" spans="1:8" x14ac:dyDescent="0.25">
      <c r="A195" s="19"/>
      <c r="B195" s="12"/>
      <c r="C195" s="13"/>
      <c r="D195" s="13"/>
      <c r="E195" s="13"/>
      <c r="F195" s="13"/>
      <c r="G195" s="1">
        <f t="shared" si="6"/>
        <v>0</v>
      </c>
      <c r="H195" s="12">
        <f t="shared" si="7"/>
        <v>0</v>
      </c>
    </row>
    <row r="196" spans="1:8" x14ac:dyDescent="0.25">
      <c r="A196" s="19"/>
      <c r="B196" s="12"/>
      <c r="C196" s="14"/>
      <c r="D196" s="14"/>
      <c r="E196" s="13"/>
      <c r="F196" s="13"/>
      <c r="G196" s="1">
        <f t="shared" si="6"/>
        <v>0</v>
      </c>
      <c r="H196" s="12">
        <f t="shared" si="7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si="6"/>
        <v>0</v>
      </c>
      <c r="H197" s="12">
        <f t="shared" si="7"/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3"/>
      <c r="D199" s="13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4"/>
      <c r="D200" s="14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4"/>
      <c r="D201" s="14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4"/>
      <c r="D202" s="14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ref="G258:G321" si="8">D258-C258-(F258-E258)</f>
        <v>0</v>
      </c>
      <c r="H258" s="12">
        <f t="shared" ref="H258:H321" si="9">B258*G258</f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8"/>
        <v>0</v>
      </c>
      <c r="H259" s="12">
        <f t="shared" si="9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8"/>
        <v>0</v>
      </c>
      <c r="H260" s="12">
        <f t="shared" si="9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si="8"/>
        <v>0</v>
      </c>
      <c r="H261" s="12">
        <f t="shared" si="9"/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ref="G322:G350" si="10">D322-C322-(F322-E322)</f>
        <v>0</v>
      </c>
      <c r="H322" s="12">
        <f t="shared" ref="H322:H350" si="11">B322*G322</f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10"/>
        <v>0</v>
      </c>
      <c r="H323" s="12">
        <f t="shared" si="11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10"/>
        <v>0</v>
      </c>
      <c r="H324" s="12">
        <f t="shared" si="11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si="10"/>
        <v>0</v>
      </c>
      <c r="H325" s="12">
        <f t="shared" si="11"/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0</v>
      </c>
      <c r="C1">
        <f>COUNTA(A4:A353)</f>
        <v>0</v>
      </c>
      <c r="G1" s="16">
        <f>IF(B1&lt;&gt;0,H1/B1,0)</f>
        <v>0</v>
      </c>
      <c r="H1" s="15">
        <f>SUM(H4:H353)</f>
        <v>0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25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25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25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2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2023-09-13T13:12:08Z</dcterms:modified>
</cp:coreProperties>
</file>